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D:\Dokumenty\VAE\Korespondence\ČEPRO 2024\Šlapanov-PD rozvodny 222_223\PD\VÝKAZ_VÝMĚR\"/>
    </mc:Choice>
  </mc:AlternateContent>
  <xr:revisionPtr revIDLastSave="0" documentId="13_ncr:1_{B631D66D-BA07-4530-A7B1-DB014F2FDFFF}" xr6:coauthVersionLast="47" xr6:coauthVersionMax="47" xr10:uidLastSave="{00000000-0000-0000-0000-000000000000}"/>
  <bookViews>
    <workbookView xWindow="-108" yWindow="-108" windowWidth="41496" windowHeight="17040" tabRatio="709" activeTab="4" xr2:uid="{4D6DD68D-9D63-4C18-9E6E-708B93F0CAD7}"/>
  </bookViews>
  <sheets>
    <sheet name="Titul" sheetId="2" r:id="rId1"/>
    <sheet name="Souhrnný rozpočet" sheetId="1" r:id="rId2"/>
    <sheet name="Technologická část" sheetId="3" r:id="rId3"/>
    <sheet name="Stavební část" sheetId="4" r:id="rId4"/>
    <sheet name="Elektro část" sheetId="5" r:id="rId5"/>
    <sheet name="MaR+ASŘ - sklad" sheetId="6" r:id="rId6"/>
    <sheet name="MaR+ASŘ - KZ" sheetId="7" r:id="rId7"/>
    <sheet name="REKAPITULACE LAN, PZTS+VSS" sheetId="12" r:id="rId8"/>
    <sheet name="LAN, PZTS+VSS" sheetId="13" r:id="rId9"/>
    <sheet name="EPS" sheetId="14" r:id="rId10"/>
  </sheets>
  <externalReferences>
    <externalReference r:id="rId11"/>
    <externalReference r:id="rId12"/>
    <externalReference r:id="rId13"/>
    <externalReference r:id="rId14"/>
    <externalReference r:id="rId15"/>
    <externalReference r:id="rId16"/>
  </externalReferences>
  <definedNames>
    <definedName name="__CENA__">#REF!</definedName>
    <definedName name="__MAIN__">#REF!</definedName>
    <definedName name="__MAIN2__">#REF!</definedName>
    <definedName name="__MAIN3__">#REF!</definedName>
    <definedName name="__SAZBA__">#REF!</definedName>
    <definedName name="__shared_2_0_0">"a1"*"b1"</definedName>
    <definedName name="__shared_2_1_0">"a1"*"d1"</definedName>
    <definedName name="__shared_2_10_0">"a1"*"d1"</definedName>
    <definedName name="__shared_2_11_0">"a1"+"c1"</definedName>
    <definedName name="__shared_2_12_0">"b1"*"a1"</definedName>
    <definedName name="__shared_2_13_0">"d1"*"a1"</definedName>
    <definedName name="__shared_2_14_0">"c1"+"a1"</definedName>
    <definedName name="__shared_2_15_0">"b1"*"a1"</definedName>
    <definedName name="__shared_2_16_0">"d1"*"a1"</definedName>
    <definedName name="__shared_2_17_0">"c1"+"a1"</definedName>
    <definedName name="__shared_2_18_0">"a1"+1</definedName>
    <definedName name="__shared_2_2_0">"a1"+"c1"</definedName>
    <definedName name="__shared_2_3_0">"a1"*"b1"</definedName>
    <definedName name="__shared_2_4_0">"a1"*"d1"</definedName>
    <definedName name="__shared_2_5_0">"a1"+"c1"</definedName>
    <definedName name="__shared_2_6_0">"a1"*"b1"</definedName>
    <definedName name="__shared_2_7_0">"a1"*"d1"</definedName>
    <definedName name="__shared_2_8_0">"a1"+"c1"</definedName>
    <definedName name="__shared_2_9_0">"a1"*"b1"</definedName>
    <definedName name="__T0__">#REF!</definedName>
    <definedName name="__T1__">#REF!</definedName>
    <definedName name="__T2__">#REF!</definedName>
    <definedName name="__T3__">#REF!</definedName>
    <definedName name="__TE0__">#REF!</definedName>
    <definedName name="__TE1__">#REF!</definedName>
    <definedName name="__TE2__">#REF!</definedName>
    <definedName name="__TR0__">#REF!</definedName>
    <definedName name="__TR1__">#REF!</definedName>
    <definedName name="_xlnm._FilterDatabase" localSheetId="8" hidden="1">'LAN, PZTS+VSS'!$B$3:$B$213</definedName>
    <definedName name="_xlnm._FilterDatabase" localSheetId="5" hidden="1">'MaR+ASŘ - sklad'!$A$13:$M$285</definedName>
    <definedName name="_xlnm._FilterDatabase" localSheetId="7" hidden="1">'REKAPITULACE LAN, PZTS+VSS'!$A$5:$F$13</definedName>
    <definedName name="_info">#REF!</definedName>
    <definedName name="_Order1" hidden="1">0</definedName>
    <definedName name="_Order2" hidden="1">0</definedName>
    <definedName name="_T1">#REF!</definedName>
    <definedName name="a" localSheetId="4" hidden="1">{"'List1'!$A$1:$J$73"}</definedName>
    <definedName name="a" localSheetId="5" hidden="1">{"'List1'!$A$1:$J$73"}</definedName>
    <definedName name="a" localSheetId="3" hidden="1">{"'List1'!$A$1:$J$73"}</definedName>
    <definedName name="a" hidden="1">{"'List1'!$A$1:$J$73"}</definedName>
    <definedName name="aaa" hidden="1">{"'List1'!$A$1:$J$73"}</definedName>
    <definedName name="abc">[0]!abc</definedName>
    <definedName name="AL_obvodový_plášť">'[1]SO 11.1A Výkaz výměr'!#REF!</definedName>
    <definedName name="ArchivniCislo" localSheetId="4">#REF!</definedName>
    <definedName name="ArchivniCislo" localSheetId="5">#REF!</definedName>
    <definedName name="ArchivniCislo" localSheetId="3">#REF!</definedName>
    <definedName name="ArchivniCislo">#REF!</definedName>
    <definedName name="ats">#REF!</definedName>
    <definedName name="b_10">#REF!</definedName>
    <definedName name="b_25">#REF!</definedName>
    <definedName name="b_30">#REF!</definedName>
    <definedName name="b_35">#REF!</definedName>
    <definedName name="b_40">#REF!</definedName>
    <definedName name="b_50">#REF!</definedName>
    <definedName name="b_60">#REF!</definedName>
    <definedName name="be_be">#REF!</definedName>
    <definedName name="be_pf">#REF!</definedName>
    <definedName name="be_sc">#REF!</definedName>
    <definedName name="be_sch">#REF!</definedName>
    <definedName name="be_so">#REF!</definedName>
    <definedName name="be_sp">#REF!</definedName>
    <definedName name="be_st">#REF!</definedName>
    <definedName name="CC">#REF!</definedName>
    <definedName name="CC_12">#REF!</definedName>
    <definedName name="CC_34">#REF!</definedName>
    <definedName name="CC_50">#REF!</definedName>
    <definedName name="Cena">#REF!</definedName>
    <definedName name="Cena_2">#REF!</definedName>
    <definedName name="Cena_dokumentace">#REF!</definedName>
    <definedName name="Cena1">#REF!</definedName>
    <definedName name="Cena1_2">#REF!</definedName>
    <definedName name="Cena2">#REF!</definedName>
    <definedName name="Cena2_2">#REF!</definedName>
    <definedName name="Cena3">#REF!</definedName>
    <definedName name="Cena3_2">#REF!</definedName>
    <definedName name="Cena4">#REF!</definedName>
    <definedName name="Cena4_2">#REF!</definedName>
    <definedName name="Cena5">#REF!</definedName>
    <definedName name="Cena5_2">#REF!</definedName>
    <definedName name="Cena6">#REF!</definedName>
    <definedName name="Cena6_2">#REF!</definedName>
    <definedName name="Cena7">#REF!</definedName>
    <definedName name="Cena7_2">#REF!</definedName>
    <definedName name="Cena8">#REF!</definedName>
    <definedName name="Cena8_2">#REF!</definedName>
    <definedName name="CisloStavby">#REF!</definedName>
    <definedName name="Datum">[2]MaR!#REF!</definedName>
    <definedName name="Datum_2">[2]MaR!#REF!</definedName>
    <definedName name="DatumDokonceni" localSheetId="4">#REF!</definedName>
    <definedName name="DatumDokonceni" localSheetId="5">#REF!</definedName>
    <definedName name="DatumDokonceni" localSheetId="3">#REF!</definedName>
    <definedName name="DatumDokonceni">#REF!</definedName>
    <definedName name="DeleniObjektu" localSheetId="4">#REF!</definedName>
    <definedName name="DeleniObjektu" localSheetId="5">#REF!</definedName>
    <definedName name="DeleniObjektu" localSheetId="3">#REF!</definedName>
    <definedName name="DeleniObjektu">#REF!</definedName>
    <definedName name="dem" localSheetId="5">#REF!</definedName>
    <definedName name="DEM">#REF!</definedName>
    <definedName name="Dispečink">[2]MaR!#REF!</definedName>
    <definedName name="Dispečink_2">[2]MaR!#REF!</definedName>
    <definedName name="DO">#REF!</definedName>
    <definedName name="DO_12">#REF!</definedName>
    <definedName name="DO_34">#REF!</definedName>
    <definedName name="DO_50">#REF!</definedName>
    <definedName name="DOD">#REF!</definedName>
    <definedName name="DOD_12">#REF!</definedName>
    <definedName name="DOD_34">#REF!</definedName>
    <definedName name="DOD_50">#REF!</definedName>
    <definedName name="DPJ">#REF!</definedName>
    <definedName name="DPJ_12">#REF!</definedName>
    <definedName name="DPJ_34">#REF!</definedName>
    <definedName name="DPJ_50">#REF!</definedName>
    <definedName name="Est_copy_první">#REF!</definedName>
    <definedName name="Est_poslední">#REF!</definedName>
    <definedName name="Est_první">#REF!</definedName>
    <definedName name="eur" localSheetId="5">#REF!</definedName>
    <definedName name="EUR">#REF!</definedName>
    <definedName name="Excel_BuiltIn_Print_Area" localSheetId="8">'LAN, PZTS+VSS'!$A$1:$L$209</definedName>
    <definedName name="Excel_BuiltIn_Print_Area_1_1">#REF!</definedName>
    <definedName name="Excel_BuiltIn_Print_Area_1_1_1">#REF!</definedName>
    <definedName name="Excel_BuiltIn_Print_Area_2_1">#REF!</definedName>
    <definedName name="Excel_BuiltIn_Print_Area_3_1">#REF!</definedName>
    <definedName name="fakt">[3]App_6!#REF!</definedName>
    <definedName name="Format" localSheetId="4">#REF!</definedName>
    <definedName name="Format" localSheetId="5">#REF!</definedName>
    <definedName name="Format" localSheetId="3">#REF!</definedName>
    <definedName name="Format">#REF!</definedName>
    <definedName name="gbp" localSheetId="5">#REF!</definedName>
    <definedName name="GBP">#REF!</definedName>
    <definedName name="HIP" localSheetId="4">#REF!</definedName>
    <definedName name="HIP" localSheetId="5">#REF!</definedName>
    <definedName name="HIP" localSheetId="3">#REF!</definedName>
    <definedName name="HIP">#REF!</definedName>
    <definedName name="Hlavička">[2]MaR!#REF!</definedName>
    <definedName name="Hlavička_2">[2]MaR!#REF!</definedName>
    <definedName name="HTML_CodePage" hidden="1">1250</definedName>
    <definedName name="HTML_Control" localSheetId="4" hidden="1">{"'List1'!$A$1:$J$73"}</definedName>
    <definedName name="HTML_Control" localSheetId="5" hidden="1">{"'List1'!$A$1:$J$73"}</definedName>
    <definedName name="HTML_Control" localSheetId="3" hidden="1">{"'List1'!$A$1:$J$73"}</definedName>
    <definedName name="HTML_Control" hidden="1">{"'List1'!$A$1:$J$73"}</definedName>
    <definedName name="HTML_Description" hidden="1">""</definedName>
    <definedName name="HTML_Email" hidden="1">""</definedName>
    <definedName name="HTML_Header" hidden="1">"List1"</definedName>
    <definedName name="HTML_LastUpdate" hidden="1">"20.2.1998"</definedName>
    <definedName name="HTML_LineAfter" hidden="1">FALSE</definedName>
    <definedName name="HTML_LineBefore" hidden="1">FALSE</definedName>
    <definedName name="HTML_Name" hidden="1">"Otakar KOUDELKA"</definedName>
    <definedName name="HTML_OBDlg2" hidden="1">TRUE</definedName>
    <definedName name="HTML_OBDlg4" hidden="1">TRUE</definedName>
    <definedName name="HTML_OS" hidden="1">0</definedName>
    <definedName name="HTML_PathFile" hidden="1">"C:\WINNT40\Profiles\Koudelka.000\Dokumenty\HTML.htm"</definedName>
    <definedName name="HTML_Title" hidden="1">"Sešit2"</definedName>
    <definedName name="chf">#REF!</definedName>
    <definedName name="Integr_poslední">#REF!</definedName>
    <definedName name="Izolace_akustické">'[1]SO 11.1A Výkaz výměr'!#REF!</definedName>
    <definedName name="Izolace_proti_vodě">'[1]SO 11.1A Výkaz výměr'!#REF!</definedName>
    <definedName name="JAZYK">#REF!</definedName>
    <definedName name="k_6_ko">#REF!</definedName>
    <definedName name="k_6_sz">#REF!</definedName>
    <definedName name="k_8_ko">#REF!</definedName>
    <definedName name="k_8_sz">#REF!</definedName>
    <definedName name="kk" localSheetId="4" hidden="1">{"'List1'!$A$1:$J$73"}</definedName>
    <definedName name="kk" localSheetId="5" hidden="1">{"'List1'!$A$1:$J$73"}</definedName>
    <definedName name="kk" localSheetId="3" hidden="1">{"'List1'!$A$1:$J$73"}</definedName>
    <definedName name="kk" hidden="1">{"'List1'!$A$1:$J$73"}</definedName>
    <definedName name="Kod">#REF!</definedName>
    <definedName name="Kod_2">#REF!</definedName>
    <definedName name="Komunikace">'[1]SO 11.1A Výkaz výměr'!#REF!</definedName>
    <definedName name="Konstrukce_klempířské">'[1]SO 11.1A Výkaz výměr'!#REF!</definedName>
    <definedName name="Konstrukce_tesařské">'[4]SO 51.4 Výkaz výměr'!#REF!</definedName>
    <definedName name="Konstrukce_truhlářské">'[1]SO 11.1A Výkaz výměr'!#REF!</definedName>
    <definedName name="Kovové_stavební_doplňkové_konstrukce">'[1]SO 11.1A Výkaz výměr'!#REF!</definedName>
    <definedName name="kr_15">#REF!</definedName>
    <definedName name="kr_15_ła">#REF!</definedName>
    <definedName name="kráva" localSheetId="2">'Technologická část'!kráva</definedName>
    <definedName name="kráva">[0]!kráva</definedName>
    <definedName name="KSDK">'[4]SO 51.4 Výkaz výměr'!#REF!</definedName>
    <definedName name="kurz_EU">"#ref!"</definedName>
    <definedName name="kurz_usd">"#ref!"</definedName>
    <definedName name="la">#REF!</definedName>
    <definedName name="Malby__tapety__nátěry__nástřiky">'[1]SO 11.1A Výkaz výměr'!#REF!</definedName>
    <definedName name="marze_hw">"#ref!"</definedName>
    <definedName name="marze_sluzby">"#ref!"</definedName>
    <definedName name="marze_sw">"#ref!"</definedName>
    <definedName name="Měna">#REF!</definedName>
    <definedName name="Meritko" localSheetId="4">#REF!</definedName>
    <definedName name="Meritko" localSheetId="5">#REF!</definedName>
    <definedName name="Meritko" localSheetId="3">#REF!</definedName>
    <definedName name="Meritko">#REF!</definedName>
    <definedName name="MIstoStavby" localSheetId="4">#REF!</definedName>
    <definedName name="MIstoStavby" localSheetId="5">#REF!</definedName>
    <definedName name="MIstoStavby" localSheetId="3">#REF!</definedName>
    <definedName name="MIstoStavby">#REF!</definedName>
    <definedName name="MJ">#REF!</definedName>
    <definedName name="MJ_12">#REF!</definedName>
    <definedName name="MJ_34">#REF!</definedName>
    <definedName name="MJ_50">#REF!</definedName>
    <definedName name="MO">#REF!</definedName>
    <definedName name="MO_12">#REF!</definedName>
    <definedName name="MO_34">#REF!</definedName>
    <definedName name="MO_50">#REF!</definedName>
    <definedName name="MONT">#REF!</definedName>
    <definedName name="MONT_12">#REF!</definedName>
    <definedName name="MONT_34">#REF!</definedName>
    <definedName name="MONT_50">#REF!</definedName>
    <definedName name="NazevObjektu" localSheetId="4">#REF!</definedName>
    <definedName name="NazevObjektu" localSheetId="5">#REF!</definedName>
    <definedName name="NazevObjektu" localSheetId="3">#REF!</definedName>
    <definedName name="NazevObjektu">#REF!</definedName>
    <definedName name="NazevStavby">#REF!</definedName>
    <definedName name="NazevZakazky" localSheetId="4">#REF!</definedName>
    <definedName name="NazevZakazky" localSheetId="5">#REF!</definedName>
    <definedName name="NazevZakazky" localSheetId="3">#REF!</definedName>
    <definedName name="NazevZakazky">#REF!</definedName>
    <definedName name="_xlnm.Print_Titles" localSheetId="6">'MaR+ASŘ - KZ'!$1:$6</definedName>
    <definedName name="_xlnm.Print_Titles" localSheetId="5">'MaR+ASŘ - sklad'!$1:$10</definedName>
    <definedName name="_xlnm.Print_Titles" localSheetId="1">'Souhrnný rozpočet'!$1:$3</definedName>
    <definedName name="_xlnm.Print_Titles" localSheetId="2">'Technologická část'!$1:$3</definedName>
    <definedName name="nic" localSheetId="2">'Technologická část'!nic</definedName>
    <definedName name="nic" localSheetId="0">Titul!nic</definedName>
    <definedName name="nic">#N/A</definedName>
    <definedName name="ob_8_30">#REF!</definedName>
    <definedName name="Objednatel" localSheetId="4">#REF!</definedName>
    <definedName name="Objednatel" localSheetId="5">#REF!</definedName>
    <definedName name="Objednatel" localSheetId="3">#REF!</definedName>
    <definedName name="Objednatel">#REF!</definedName>
    <definedName name="Obklady_keramické">'[1]SO 11.1A Výkaz výměr'!#REF!</definedName>
    <definedName name="_xlnm.Print_Area" localSheetId="8">'LAN, PZTS+VSS'!$A$1:$L$213</definedName>
    <definedName name="_xlnm.Print_Area" localSheetId="6">'MaR+ASŘ - KZ'!$A$1:$P$201</definedName>
    <definedName name="_xlnm.Print_Area" localSheetId="5">'MaR+ASŘ - sklad'!$A$1:$M$302</definedName>
    <definedName name="_xlnm.Print_Area" localSheetId="1">'Souhrnný rozpočet'!$A$1:$D$16</definedName>
    <definedName name="_xlnm.Print_Area" localSheetId="3">'Stavební část'!$A$1:$H$127</definedName>
    <definedName name="_xlnm.Print_Area" localSheetId="2">'Technologická část'!$A$1:$J$114</definedName>
    <definedName name="_xlnm.Print_Area" localSheetId="0">Titul!$A$1:$I$70</definedName>
    <definedName name="OLE_LINK1" localSheetId="0">Titul!#REF!</definedName>
    <definedName name="OP">#REF!</definedName>
    <definedName name="OP_12">#REF!</definedName>
    <definedName name="OP_34">#REF!</definedName>
    <definedName name="OP_50">#REF!</definedName>
    <definedName name="Ostatní_výrobky">'[4]SO 51.4 Výkaz výměr'!#REF!</definedName>
    <definedName name="Parametry">#REF!</definedName>
    <definedName name="Pardubice">#REF!</definedName>
    <definedName name="pia">#REF!</definedName>
    <definedName name="PJ">#REF!</definedName>
    <definedName name="PJ_12">#REF!</definedName>
    <definedName name="PJ_34">#REF!</definedName>
    <definedName name="PJ_50">#REF!</definedName>
    <definedName name="pln">#REF!</definedName>
    <definedName name="PN">#REF!</definedName>
    <definedName name="PN_12">#REF!</definedName>
    <definedName name="PN_34">#REF!</definedName>
    <definedName name="PN_50">#REF!</definedName>
    <definedName name="PO">#REF!</definedName>
    <definedName name="PO_12">#REF!</definedName>
    <definedName name="PO_34">#REF!</definedName>
    <definedName name="PO_50">#REF!</definedName>
    <definedName name="Podhl">'[4]SO 51.4 Výkaz výměr'!#REF!</definedName>
    <definedName name="Podhledy">'[1]SO 11.1A Výkaz výměr'!#REF!</definedName>
    <definedName name="Podkapitola" localSheetId="4">#REF!</definedName>
    <definedName name="Podkapitola" localSheetId="5">#REF!</definedName>
    <definedName name="Podkapitola" localSheetId="3">#REF!</definedName>
    <definedName name="Podkapitola">#REF!</definedName>
    <definedName name="podw">'[5]Rob. elektr.'!#REF!</definedName>
    <definedName name="poslední">#REF!</definedName>
    <definedName name="potr.větve" hidden="1">{"'List1'!$A$1:$J$73"}</definedName>
    <definedName name="PracovniVerze" localSheetId="5">#REF!</definedName>
    <definedName name="PracovniVerze">#REF!</definedName>
    <definedName name="Přehled">#REF!</definedName>
    <definedName name="Přehled_2">#REF!</definedName>
    <definedName name="r_zie_dop">#REF!</definedName>
    <definedName name="r_zie_m">#REF!</definedName>
    <definedName name="r_zie_r">#REF!</definedName>
    <definedName name="Rekapitulace">#REF!</definedName>
    <definedName name="REKAPITULACE_2">'[1]SO 11.1A Výkaz výměr'!#REF!</definedName>
    <definedName name="RevDatum1" localSheetId="4">#REF!</definedName>
    <definedName name="RevDatum1" localSheetId="5">#REF!</definedName>
    <definedName name="RevDatum1" localSheetId="3">#REF!</definedName>
    <definedName name="RevDatum1">#REF!</definedName>
    <definedName name="RevDatum2" localSheetId="4">#REF!</definedName>
    <definedName name="RevDatum2" localSheetId="5">#REF!</definedName>
    <definedName name="RevDatum2" localSheetId="3">#REF!</definedName>
    <definedName name="RevDatum2">#REF!</definedName>
    <definedName name="RevDatum3" localSheetId="4">#REF!</definedName>
    <definedName name="RevDatum3" localSheetId="5">#REF!</definedName>
    <definedName name="RevDatum3" localSheetId="3">#REF!</definedName>
    <definedName name="RevDatum3">#REF!</definedName>
    <definedName name="RevDatum4" localSheetId="4">#REF!</definedName>
    <definedName name="RevDatum4" localSheetId="5">#REF!</definedName>
    <definedName name="RevDatum4" localSheetId="3">#REF!</definedName>
    <definedName name="RevDatum4">#REF!</definedName>
    <definedName name="RevDatum5" localSheetId="4">#REF!</definedName>
    <definedName name="RevDatum5" localSheetId="5">#REF!</definedName>
    <definedName name="RevDatum5" localSheetId="3">#REF!</definedName>
    <definedName name="RevDatum5">#REF!</definedName>
    <definedName name="RevDatum6" localSheetId="4">#REF!</definedName>
    <definedName name="RevDatum6" localSheetId="5">#REF!</definedName>
    <definedName name="RevDatum6" localSheetId="3">#REF!</definedName>
    <definedName name="RevDatum6">#REF!</definedName>
    <definedName name="RevPopis1" localSheetId="4">#REF!</definedName>
    <definedName name="RevPopis1" localSheetId="5">#REF!</definedName>
    <definedName name="RevPopis1" localSheetId="3">#REF!</definedName>
    <definedName name="RevPopis1">#REF!</definedName>
    <definedName name="RevPopis2" localSheetId="4">#REF!</definedName>
    <definedName name="RevPopis2" localSheetId="5">#REF!</definedName>
    <definedName name="RevPopis2" localSheetId="3">#REF!</definedName>
    <definedName name="RevPopis2">#REF!</definedName>
    <definedName name="RevPopis3" localSheetId="4">#REF!</definedName>
    <definedName name="RevPopis3" localSheetId="5">#REF!</definedName>
    <definedName name="RevPopis3" localSheetId="3">#REF!</definedName>
    <definedName name="RevPopis3">#REF!</definedName>
    <definedName name="RevPopis4" localSheetId="4">#REF!</definedName>
    <definedName name="RevPopis4" localSheetId="5">#REF!</definedName>
    <definedName name="RevPopis4" localSheetId="3">#REF!</definedName>
    <definedName name="RevPopis4">#REF!</definedName>
    <definedName name="RevPopis5" localSheetId="4">#REF!</definedName>
    <definedName name="RevPopis5" localSheetId="5">#REF!</definedName>
    <definedName name="RevPopis5" localSheetId="3">#REF!</definedName>
    <definedName name="RevPopis5">#REF!</definedName>
    <definedName name="RevPopis6" localSheetId="4">#REF!</definedName>
    <definedName name="RevPopis6" localSheetId="5">#REF!</definedName>
    <definedName name="RevPopis6" localSheetId="3">#REF!</definedName>
    <definedName name="RevPopis6">#REF!</definedName>
    <definedName name="RevVypracoval1" localSheetId="4">#REF!</definedName>
    <definedName name="RevVypracoval1" localSheetId="5">#REF!</definedName>
    <definedName name="RevVypracoval1" localSheetId="3">#REF!</definedName>
    <definedName name="RevVypracoval1">#REF!</definedName>
    <definedName name="RevVypracoval2" localSheetId="4">#REF!</definedName>
    <definedName name="RevVypracoval2" localSheetId="5">#REF!</definedName>
    <definedName name="RevVypracoval2" localSheetId="3">#REF!</definedName>
    <definedName name="RevVypracoval2">#REF!</definedName>
    <definedName name="RevVypracoval3" localSheetId="4">#REF!</definedName>
    <definedName name="RevVypracoval3" localSheetId="5">#REF!</definedName>
    <definedName name="RevVypracoval3" localSheetId="3">#REF!</definedName>
    <definedName name="RevVypracoval3">#REF!</definedName>
    <definedName name="RevVypracoval4" localSheetId="4">#REF!</definedName>
    <definedName name="RevVypracoval4" localSheetId="5">#REF!</definedName>
    <definedName name="RevVypracoval4" localSheetId="3">#REF!</definedName>
    <definedName name="RevVypracoval4">#REF!</definedName>
    <definedName name="RevVypracoval5" localSheetId="4">#REF!</definedName>
    <definedName name="RevVypracoval5" localSheetId="5">#REF!</definedName>
    <definedName name="RevVypracoval5" localSheetId="3">#REF!</definedName>
    <definedName name="RevVypracoval5">#REF!</definedName>
    <definedName name="RevVypracoval6" localSheetId="4">#REF!</definedName>
    <definedName name="RevVypracoval6" localSheetId="5">#REF!</definedName>
    <definedName name="RevVypracoval6" localSheetId="3">#REF!</definedName>
    <definedName name="RevVypracoval6">#REF!</definedName>
    <definedName name="Rezerva" localSheetId="4">'Elektro část'!Rezerva</definedName>
    <definedName name="Rezerva" localSheetId="2">'Technologická část'!Rezerva</definedName>
    <definedName name="Rezerva" localSheetId="0">Titul!Rezerva</definedName>
    <definedName name="Rezerva">#N/A</definedName>
    <definedName name="rg">#REF!</definedName>
    <definedName name="Rok_nabídky">#REF!</definedName>
    <definedName name="Rok_nabídky_2">#REF!</definedName>
    <definedName name="Rozpočet">#REF!</definedName>
    <definedName name="Sádrokartonové_konstrukce">'[1]SO 11.1A Výkaz výměr'!#REF!</definedName>
    <definedName name="SC">#REF!</definedName>
    <definedName name="SC_12">#REF!</definedName>
    <definedName name="SC_34">#REF!</definedName>
    <definedName name="SC_50">#REF!</definedName>
    <definedName name="SchvalenaVerze" localSheetId="5">#REF!</definedName>
    <definedName name="SchvalenaVerze">#REF!</definedName>
    <definedName name="SO_01_01__Příprava_území">#REF!</definedName>
    <definedName name="SO_01_02_Vjezdy_a_výjezdy_na_staveniště">#REF!</definedName>
    <definedName name="SO_01_03_Vodovodní_přípojka_na_staveniště">#REF!</definedName>
    <definedName name="SO_01_04_Kanalizační_přípojka_na_staveniště">#REF!</definedName>
    <definedName name="SO_01_06_El._přípojka_pro_zařízení_staveniště">#REF!</definedName>
    <definedName name="SO_01_07_Telefonní_přípojka_staveniště">#REF!</definedName>
    <definedName name="SO_01_08_Ochrana_pěšího_provozu">#REF!</definedName>
    <definedName name="SO_01_12_Ochrana_inž.sítí">#REF!</definedName>
    <definedName name="SO_01_20_Rekonstrukce_v_odstavných_kolejích">#REF!</definedName>
    <definedName name="SO_01_21_Hloubené_tunely">#REF!</definedName>
    <definedName name="SO_04_22_Hloubené_tunely_v_ul._Trojská">#REF!</definedName>
    <definedName name="SO_05_21__Stanice_Kobylisy">#REF!</definedName>
    <definedName name="SO_06_21_Jednokolejné_tunely_před_st._Kobylisy">#REF!</definedName>
    <definedName name="SO_06_26_Ražená_HGB_v_km_14_960_L.K.">#REF!</definedName>
    <definedName name="SO_07_91_Větrací_objekty">#REF!</definedName>
    <definedName name="soupis1" localSheetId="4" hidden="1">{"'List1'!$A$1:$J$73"}</definedName>
    <definedName name="soupis1" localSheetId="5" hidden="1">{"'List1'!$A$1:$J$73"}</definedName>
    <definedName name="soupis1" localSheetId="3" hidden="1">{"'List1'!$A$1:$J$73"}</definedName>
    <definedName name="soupis1" hidden="1">{"'List1'!$A$1:$J$73"}</definedName>
    <definedName name="Specifikace">#REF!</definedName>
    <definedName name="Specifikace_2">#REF!</definedName>
    <definedName name="Spodek">#REF!</definedName>
    <definedName name="Stavba">#REF!</definedName>
    <definedName name="Stupen" localSheetId="4">#REF!</definedName>
    <definedName name="Stupen" localSheetId="5">#REF!</definedName>
    <definedName name="Stupen" localSheetId="3">#REF!</definedName>
    <definedName name="Stupen">#REF!</definedName>
    <definedName name="SWnákup">#REF!</definedName>
    <definedName name="SWprodej">#REF!</definedName>
    <definedName name="sz_be">#REF!</definedName>
    <definedName name="sz_ma">#REF!</definedName>
    <definedName name="sz_pf">#REF!</definedName>
    <definedName name="sz_sc">#REF!</definedName>
    <definedName name="sz_sch">#REF!</definedName>
    <definedName name="sz_so">#REF!</definedName>
    <definedName name="sz_sp">#REF!</definedName>
    <definedName name="sz_st">#REF!</definedName>
    <definedName name="T1_12">#REF!</definedName>
    <definedName name="T1_34">#REF!</definedName>
    <definedName name="T1_50">#REF!</definedName>
    <definedName name="tłu">#REF!</definedName>
    <definedName name="ttt">#REF!</definedName>
    <definedName name="Typ">([2]MaR!$C$151:$C$161,[2]MaR!$C$44:$C$143)</definedName>
    <definedName name="Typ_2">([2]MaR!$C$151:$C$161,[2]MaR!$C$44:$C$143)</definedName>
    <definedName name="u">'[6]Roboty sanitarne'!#REF!</definedName>
    <definedName name="usd">#REF!</definedName>
    <definedName name="ustredny">#REF!</definedName>
    <definedName name="V.Č.30103" localSheetId="4" hidden="1">{"'List1'!$A$1:$J$73"}</definedName>
    <definedName name="V.Č.30103" localSheetId="5" hidden="1">{"'List1'!$A$1:$J$73"}</definedName>
    <definedName name="V.Č.30103" localSheetId="3" hidden="1">{"'List1'!$A$1:$J$73"}</definedName>
    <definedName name="V.Č.30103" hidden="1">{"'List1'!$A$1:$J$73"}</definedName>
    <definedName name="vic" localSheetId="1">'Souhrnný rozpočet'!vic</definedName>
    <definedName name="vic" localSheetId="2">'Technologická část'!vic</definedName>
    <definedName name="vic" localSheetId="0">Titul!vic</definedName>
    <definedName name="vic">[0]!vic</definedName>
    <definedName name="Vodorovné_konstrukce">'[4]SO 51.4 Výkaz výměr'!#REF!</definedName>
    <definedName name="Vypracoval" localSheetId="4">#REF!</definedName>
    <definedName name="Vypracoval" localSheetId="5">#REF!</definedName>
    <definedName name="Vypracoval" localSheetId="3">#REF!</definedName>
    <definedName name="Vypracoval">#REF!</definedName>
    <definedName name="VZT">#REF!</definedName>
    <definedName name="x" hidden="1">{"'List1'!$A$1:$J$73"}</definedName>
    <definedName name="xxx" localSheetId="5" hidden="1">{"'List1'!$A$1:$J$73"}</definedName>
    <definedName name="xxx">#REF!</definedName>
    <definedName name="xxxx" hidden="1">{"'List1'!$A$1:$J$73"}</definedName>
    <definedName name="ZakazkaCislo" localSheetId="4">#REF!</definedName>
    <definedName name="ZakazkaCislo" localSheetId="5">#REF!</definedName>
    <definedName name="ZakazkaCislo" localSheetId="3">#REF!</definedName>
    <definedName name="ZakazkaCislo">#REF!</definedName>
    <definedName name="Základy">'[4]SO 51.4 Výkaz výměr'!#REF!</definedName>
    <definedName name="zb">#REF!</definedName>
    <definedName name="zb_be">#REF!</definedName>
    <definedName name="zb_la">#REF!</definedName>
    <definedName name="zb_ła">#REF!</definedName>
    <definedName name="zb_ma">#REF!</definedName>
    <definedName name="zb_pf">#REF!</definedName>
    <definedName name="zb_rg">#REF!</definedName>
    <definedName name="zb_sc">#REF!</definedName>
    <definedName name="zb_sch">#REF!</definedName>
    <definedName name="zb_sp">#REF!</definedName>
    <definedName name="zb_st">#REF!</definedName>
    <definedName name="zb_stop">#REF!</definedName>
    <definedName name="Zemní_práce">'[4]SO 51.4 Výkaz výměr'!#REF!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7" i="14" l="1"/>
  <c r="F47" i="14"/>
  <c r="H46" i="14"/>
  <c r="F46" i="14"/>
  <c r="H45" i="14"/>
  <c r="F45" i="14"/>
  <c r="H44" i="14"/>
  <c r="F44" i="14"/>
  <c r="H43" i="14"/>
  <c r="F43" i="14"/>
  <c r="H42" i="14"/>
  <c r="F42" i="14"/>
  <c r="H41" i="14"/>
  <c r="F41" i="14"/>
  <c r="H40" i="14"/>
  <c r="F40" i="14"/>
  <c r="H39" i="14"/>
  <c r="F39" i="14"/>
  <c r="H38" i="14"/>
  <c r="F38" i="14"/>
  <c r="H37" i="14"/>
  <c r="F37" i="14"/>
  <c r="H36" i="14"/>
  <c r="F36" i="14"/>
  <c r="H35" i="14"/>
  <c r="H52" i="14" s="1"/>
  <c r="F35" i="14"/>
  <c r="H33" i="14"/>
  <c r="F33" i="14"/>
  <c r="H32" i="14"/>
  <c r="F32" i="14"/>
  <c r="H31" i="14"/>
  <c r="F31" i="14"/>
  <c r="H30" i="14"/>
  <c r="F30" i="14"/>
  <c r="H29" i="14"/>
  <c r="F29" i="14"/>
  <c r="H28" i="14"/>
  <c r="F28" i="14"/>
  <c r="H27" i="14"/>
  <c r="F27" i="14"/>
  <c r="H26" i="14"/>
  <c r="F26" i="14"/>
  <c r="H25" i="14"/>
  <c r="F25" i="14"/>
  <c r="H24" i="14"/>
  <c r="F24" i="14"/>
  <c r="H23" i="14"/>
  <c r="F23" i="14"/>
  <c r="H22" i="14"/>
  <c r="F22" i="14"/>
  <c r="H21" i="14"/>
  <c r="H50" i="14" s="1"/>
  <c r="F21" i="14"/>
  <c r="K209" i="13"/>
  <c r="I209" i="13"/>
  <c r="K208" i="13"/>
  <c r="I208" i="13"/>
  <c r="K207" i="13"/>
  <c r="L207" i="13" s="1"/>
  <c r="I207" i="13"/>
  <c r="K206" i="13"/>
  <c r="I206" i="13"/>
  <c r="K205" i="13"/>
  <c r="I205" i="13"/>
  <c r="K204" i="13"/>
  <c r="I204" i="13"/>
  <c r="K203" i="13"/>
  <c r="I203" i="13"/>
  <c r="K202" i="13"/>
  <c r="L202" i="13" s="1"/>
  <c r="I202" i="13"/>
  <c r="K201" i="13"/>
  <c r="I201" i="13"/>
  <c r="K200" i="13"/>
  <c r="I200" i="13"/>
  <c r="L200" i="13" s="1"/>
  <c r="K199" i="13"/>
  <c r="L199" i="13" s="1"/>
  <c r="I199" i="13"/>
  <c r="K198" i="13"/>
  <c r="I198" i="13"/>
  <c r="K196" i="13"/>
  <c r="I196" i="13"/>
  <c r="K195" i="13"/>
  <c r="I195" i="13"/>
  <c r="L195" i="13" s="1"/>
  <c r="K194" i="13"/>
  <c r="L194" i="13" s="1"/>
  <c r="I194" i="13"/>
  <c r="K193" i="13"/>
  <c r="I193" i="13"/>
  <c r="K192" i="13"/>
  <c r="L192" i="13" s="1"/>
  <c r="I192" i="13"/>
  <c r="K190" i="13"/>
  <c r="I190" i="13"/>
  <c r="L190" i="13" s="1"/>
  <c r="K189" i="13"/>
  <c r="I189" i="13"/>
  <c r="K188" i="13"/>
  <c r="I188" i="13"/>
  <c r="K186" i="13"/>
  <c r="L186" i="13" s="1"/>
  <c r="I186" i="13"/>
  <c r="K185" i="13"/>
  <c r="L185" i="13" s="1"/>
  <c r="I185" i="13"/>
  <c r="K183" i="13"/>
  <c r="I183" i="13"/>
  <c r="K182" i="13"/>
  <c r="I182" i="13"/>
  <c r="L182" i="13" s="1"/>
  <c r="K181" i="13"/>
  <c r="I181" i="13"/>
  <c r="K180" i="13"/>
  <c r="I180" i="13"/>
  <c r="K178" i="13"/>
  <c r="I178" i="13"/>
  <c r="K177" i="13"/>
  <c r="I177" i="13"/>
  <c r="L177" i="13" s="1"/>
  <c r="K175" i="13"/>
  <c r="L175" i="13" s="1"/>
  <c r="I175" i="13"/>
  <c r="K174" i="13"/>
  <c r="I174" i="13"/>
  <c r="L174" i="13" s="1"/>
  <c r="K173" i="13"/>
  <c r="I173" i="13"/>
  <c r="K172" i="13"/>
  <c r="L172" i="13" s="1"/>
  <c r="I172" i="13"/>
  <c r="K171" i="13"/>
  <c r="I171" i="13"/>
  <c r="K170" i="13"/>
  <c r="I170" i="13"/>
  <c r="K169" i="13"/>
  <c r="I169" i="13"/>
  <c r="K168" i="13"/>
  <c r="I168" i="13"/>
  <c r="L168" i="13" s="1"/>
  <c r="K167" i="13"/>
  <c r="I167" i="13"/>
  <c r="K166" i="13"/>
  <c r="I166" i="13"/>
  <c r="K164" i="13"/>
  <c r="I164" i="13"/>
  <c r="K163" i="13"/>
  <c r="I163" i="13"/>
  <c r="L163" i="13" s="1"/>
  <c r="K162" i="13"/>
  <c r="I162" i="13"/>
  <c r="K161" i="13"/>
  <c r="I161" i="13"/>
  <c r="K160" i="13"/>
  <c r="L160" i="13" s="1"/>
  <c r="I160" i="13"/>
  <c r="K159" i="13"/>
  <c r="I159" i="13"/>
  <c r="L159" i="13" s="1"/>
  <c r="K158" i="13"/>
  <c r="I158" i="13"/>
  <c r="K157" i="13"/>
  <c r="I157" i="13"/>
  <c r="K156" i="13"/>
  <c r="L156" i="13" s="1"/>
  <c r="I156" i="13"/>
  <c r="K154" i="13"/>
  <c r="L154" i="13" s="1"/>
  <c r="I154" i="13"/>
  <c r="K153" i="13"/>
  <c r="I153" i="13"/>
  <c r="K152" i="13"/>
  <c r="I152" i="13"/>
  <c r="L152" i="13" s="1"/>
  <c r="K151" i="13"/>
  <c r="I151" i="13"/>
  <c r="K150" i="13"/>
  <c r="I150" i="13"/>
  <c r="K149" i="13"/>
  <c r="I149" i="13"/>
  <c r="K148" i="13"/>
  <c r="L148" i="13" s="1"/>
  <c r="I148" i="13"/>
  <c r="K147" i="13"/>
  <c r="L147" i="13" s="1"/>
  <c r="I147" i="13"/>
  <c r="K145" i="13"/>
  <c r="I145" i="13"/>
  <c r="K144" i="13"/>
  <c r="L144" i="13" s="1"/>
  <c r="I144" i="13"/>
  <c r="K143" i="13"/>
  <c r="I143" i="13"/>
  <c r="K141" i="13"/>
  <c r="I141" i="13"/>
  <c r="K140" i="13"/>
  <c r="I140" i="13"/>
  <c r="K139" i="13"/>
  <c r="L139" i="13" s="1"/>
  <c r="I139" i="13"/>
  <c r="L137" i="13"/>
  <c r="K137" i="13"/>
  <c r="I137" i="13"/>
  <c r="K136" i="13"/>
  <c r="I136" i="13"/>
  <c r="K135" i="13"/>
  <c r="L135" i="13" s="1"/>
  <c r="I135" i="13"/>
  <c r="K134" i="13"/>
  <c r="L134" i="13" s="1"/>
  <c r="I134" i="13"/>
  <c r="K133" i="13"/>
  <c r="I133" i="13"/>
  <c r="L133" i="13" s="1"/>
  <c r="K132" i="13"/>
  <c r="I132" i="13"/>
  <c r="K131" i="13"/>
  <c r="I131" i="13"/>
  <c r="K130" i="13"/>
  <c r="L130" i="13" s="1"/>
  <c r="I130" i="13"/>
  <c r="K129" i="13"/>
  <c r="I129" i="13"/>
  <c r="L129" i="13" s="1"/>
  <c r="K128" i="13"/>
  <c r="I128" i="13"/>
  <c r="L126" i="13"/>
  <c r="K126" i="13"/>
  <c r="I126" i="13"/>
  <c r="K125" i="13"/>
  <c r="I125" i="13"/>
  <c r="K123" i="13"/>
  <c r="I123" i="13"/>
  <c r="K122" i="13"/>
  <c r="L122" i="13" s="1"/>
  <c r="I122" i="13"/>
  <c r="K120" i="13"/>
  <c r="I120" i="13"/>
  <c r="L120" i="13" s="1"/>
  <c r="K119" i="13"/>
  <c r="I119" i="13"/>
  <c r="K117" i="13"/>
  <c r="I117" i="13"/>
  <c r="K116" i="13"/>
  <c r="I116" i="13"/>
  <c r="K115" i="13"/>
  <c r="I115" i="13"/>
  <c r="L115" i="13" s="1"/>
  <c r="K114" i="13"/>
  <c r="I114" i="13"/>
  <c r="K113" i="13"/>
  <c r="I113" i="13"/>
  <c r="K111" i="13"/>
  <c r="I111" i="13"/>
  <c r="K110" i="13"/>
  <c r="I110" i="13"/>
  <c r="L110" i="13" s="1"/>
  <c r="K109" i="13"/>
  <c r="I109" i="13"/>
  <c r="L107" i="13"/>
  <c r="K107" i="13"/>
  <c r="I107" i="13"/>
  <c r="K106" i="13"/>
  <c r="L106" i="13" s="1"/>
  <c r="I106" i="13"/>
  <c r="K105" i="13"/>
  <c r="I105" i="13"/>
  <c r="K103" i="13"/>
  <c r="I103" i="13"/>
  <c r="K102" i="13"/>
  <c r="I102" i="13"/>
  <c r="K101" i="13"/>
  <c r="I101" i="13"/>
  <c r="K100" i="13"/>
  <c r="I100" i="13"/>
  <c r="K99" i="13"/>
  <c r="I99" i="13"/>
  <c r="K97" i="13"/>
  <c r="L97" i="13" s="1"/>
  <c r="I97" i="13"/>
  <c r="K95" i="13"/>
  <c r="I95" i="13"/>
  <c r="K94" i="13"/>
  <c r="I94" i="13"/>
  <c r="K92" i="13"/>
  <c r="I92" i="13"/>
  <c r="K91" i="13"/>
  <c r="I91" i="13"/>
  <c r="K89" i="13"/>
  <c r="I89" i="13"/>
  <c r="K87" i="13"/>
  <c r="I87" i="13"/>
  <c r="K86" i="13"/>
  <c r="I86" i="13"/>
  <c r="K85" i="13"/>
  <c r="I85" i="13"/>
  <c r="K84" i="13"/>
  <c r="I84" i="13"/>
  <c r="L82" i="13"/>
  <c r="K82" i="13"/>
  <c r="I82" i="13"/>
  <c r="K81" i="13"/>
  <c r="L81" i="13" s="1"/>
  <c r="I81" i="13"/>
  <c r="K80" i="13"/>
  <c r="I80" i="13"/>
  <c r="K78" i="13"/>
  <c r="I78" i="13"/>
  <c r="K77" i="13"/>
  <c r="I77" i="13"/>
  <c r="L77" i="13" s="1"/>
  <c r="K76" i="13"/>
  <c r="L76" i="13" s="1"/>
  <c r="I76" i="13"/>
  <c r="K75" i="13"/>
  <c r="I75" i="13"/>
  <c r="K74" i="13"/>
  <c r="L74" i="13" s="1"/>
  <c r="I74" i="13"/>
  <c r="K73" i="13"/>
  <c r="L73" i="13" s="1"/>
  <c r="I73" i="13"/>
  <c r="K71" i="13"/>
  <c r="I71" i="13"/>
  <c r="K69" i="13"/>
  <c r="I69" i="13"/>
  <c r="L69" i="13" s="1"/>
  <c r="K68" i="13"/>
  <c r="I68" i="13"/>
  <c r="K66" i="13"/>
  <c r="I66" i="13"/>
  <c r="K65" i="13"/>
  <c r="I65" i="13"/>
  <c r="K64" i="13"/>
  <c r="L64" i="13" s="1"/>
  <c r="I64" i="13"/>
  <c r="K63" i="13"/>
  <c r="I63" i="13"/>
  <c r="K61" i="13"/>
  <c r="I61" i="13"/>
  <c r="K59" i="13"/>
  <c r="I59" i="13"/>
  <c r="K58" i="13"/>
  <c r="I58" i="13"/>
  <c r="K57" i="13"/>
  <c r="L57" i="13" s="1"/>
  <c r="I57" i="13"/>
  <c r="K56" i="13"/>
  <c r="I56" i="13"/>
  <c r="K54" i="13"/>
  <c r="I54" i="13"/>
  <c r="K53" i="13"/>
  <c r="I53" i="13"/>
  <c r="K52" i="13"/>
  <c r="I52" i="13"/>
  <c r="K50" i="13"/>
  <c r="I50" i="13"/>
  <c r="K48" i="13"/>
  <c r="I48" i="13"/>
  <c r="K46" i="13"/>
  <c r="I46" i="13"/>
  <c r="K44" i="13"/>
  <c r="I44" i="13"/>
  <c r="L43" i="13"/>
  <c r="K43" i="13"/>
  <c r="I43" i="13"/>
  <c r="K41" i="13"/>
  <c r="I41" i="13"/>
  <c r="K39" i="13"/>
  <c r="I39" i="13"/>
  <c r="L39" i="13" s="1"/>
  <c r="K38" i="13"/>
  <c r="I38" i="13"/>
  <c r="K36" i="13"/>
  <c r="I36" i="13"/>
  <c r="K35" i="13"/>
  <c r="I35" i="13"/>
  <c r="K34" i="13"/>
  <c r="I34" i="13"/>
  <c r="L34" i="13" s="1"/>
  <c r="K33" i="13"/>
  <c r="L33" i="13" s="1"/>
  <c r="I33" i="13"/>
  <c r="K31" i="13"/>
  <c r="L31" i="13" s="1"/>
  <c r="I31" i="13"/>
  <c r="K30" i="13"/>
  <c r="I30" i="13"/>
  <c r="K29" i="13"/>
  <c r="I29" i="13"/>
  <c r="L29" i="13" s="1"/>
  <c r="K28" i="13"/>
  <c r="L28" i="13" s="1"/>
  <c r="I28" i="13"/>
  <c r="K27" i="13"/>
  <c r="I27" i="13"/>
  <c r="K26" i="13"/>
  <c r="I26" i="13"/>
  <c r="K24" i="13"/>
  <c r="I24" i="13"/>
  <c r="L24" i="13" s="1"/>
  <c r="K23" i="13"/>
  <c r="I23" i="13"/>
  <c r="L22" i="13"/>
  <c r="K22" i="13"/>
  <c r="I22" i="13"/>
  <c r="K21" i="13"/>
  <c r="I21" i="13"/>
  <c r="L20" i="13"/>
  <c r="K20" i="13"/>
  <c r="I20" i="13"/>
  <c r="K19" i="13"/>
  <c r="L19" i="13" s="1"/>
  <c r="I19" i="13"/>
  <c r="K18" i="13"/>
  <c r="I18" i="13"/>
  <c r="K17" i="13"/>
  <c r="L17" i="13" s="1"/>
  <c r="I17" i="13"/>
  <c r="K16" i="13"/>
  <c r="I16" i="13"/>
  <c r="K15" i="13"/>
  <c r="L15" i="13" s="1"/>
  <c r="I15" i="13"/>
  <c r="K14" i="13"/>
  <c r="I14" i="13"/>
  <c r="K12" i="13"/>
  <c r="L12" i="13" s="1"/>
  <c r="I12" i="13"/>
  <c r="K11" i="13"/>
  <c r="I11" i="13"/>
  <c r="K10" i="13"/>
  <c r="L10" i="13" s="1"/>
  <c r="I10" i="13"/>
  <c r="A10" i="13"/>
  <c r="A11" i="13" s="1"/>
  <c r="A12" i="13" s="1"/>
  <c r="A14" i="13" s="1"/>
  <c r="A15" i="13" s="1"/>
  <c r="A16" i="13" s="1"/>
  <c r="A17" i="13" s="1"/>
  <c r="A18" i="13" s="1"/>
  <c r="A19" i="13" s="1"/>
  <c r="A20" i="13" s="1"/>
  <c r="A21" i="13" s="1"/>
  <c r="A22" i="13" s="1"/>
  <c r="A23" i="13" s="1"/>
  <c r="A24" i="13" s="1"/>
  <c r="A26" i="13" s="1"/>
  <c r="A27" i="13" s="1"/>
  <c r="A28" i="13" s="1"/>
  <c r="A29" i="13" s="1"/>
  <c r="A30" i="13" s="1"/>
  <c r="A31" i="13" s="1"/>
  <c r="A33" i="13" s="1"/>
  <c r="A34" i="13" s="1"/>
  <c r="A35" i="13" s="1"/>
  <c r="A36" i="13" s="1"/>
  <c r="A38" i="13" s="1"/>
  <c r="A39" i="13" s="1"/>
  <c r="A41" i="13" s="1"/>
  <c r="A43" i="13" s="1"/>
  <c r="A44" i="13" s="1"/>
  <c r="A46" i="13" s="1"/>
  <c r="A48" i="13" s="1"/>
  <c r="A50" i="13" s="1"/>
  <c r="A52" i="13" s="1"/>
  <c r="A53" i="13" s="1"/>
  <c r="A54" i="13" s="1"/>
  <c r="A56" i="13" s="1"/>
  <c r="A57" i="13" s="1"/>
  <c r="A58" i="13" s="1"/>
  <c r="A59" i="13" s="1"/>
  <c r="A61" i="13" s="1"/>
  <c r="A63" i="13" s="1"/>
  <c r="A64" i="13" s="1"/>
  <c r="A65" i="13" s="1"/>
  <c r="A66" i="13" s="1"/>
  <c r="A68" i="13" s="1"/>
  <c r="A69" i="13" s="1"/>
  <c r="A71" i="13" s="1"/>
  <c r="A73" i="13" s="1"/>
  <c r="A74" i="13" s="1"/>
  <c r="A75" i="13" s="1"/>
  <c r="A76" i="13" s="1"/>
  <c r="A77" i="13" s="1"/>
  <c r="A78" i="13" s="1"/>
  <c r="A80" i="13" s="1"/>
  <c r="A81" i="13" s="1"/>
  <c r="A82" i="13" s="1"/>
  <c r="A84" i="13" s="1"/>
  <c r="A85" i="13" s="1"/>
  <c r="A86" i="13" s="1"/>
  <c r="A87" i="13" s="1"/>
  <c r="A89" i="13" s="1"/>
  <c r="A91" i="13" s="1"/>
  <c r="A92" i="13" s="1"/>
  <c r="A94" i="13" s="1"/>
  <c r="A95" i="13" s="1"/>
  <c r="A97" i="13" s="1"/>
  <c r="A99" i="13" s="1"/>
  <c r="A100" i="13" s="1"/>
  <c r="A101" i="13" s="1"/>
  <c r="A102" i="13" s="1"/>
  <c r="A103" i="13" s="1"/>
  <c r="A105" i="13" s="1"/>
  <c r="A106" i="13" s="1"/>
  <c r="A107" i="13" s="1"/>
  <c r="A109" i="13" s="1"/>
  <c r="A110" i="13" s="1"/>
  <c r="A111" i="13" s="1"/>
  <c r="A113" i="13" s="1"/>
  <c r="A114" i="13" s="1"/>
  <c r="A115" i="13" s="1"/>
  <c r="A116" i="13" s="1"/>
  <c r="A117" i="13" s="1"/>
  <c r="A119" i="13" s="1"/>
  <c r="A120" i="13" s="1"/>
  <c r="A122" i="13" s="1"/>
  <c r="A123" i="13" s="1"/>
  <c r="A125" i="13" s="1"/>
  <c r="A126" i="13" s="1"/>
  <c r="A128" i="13" s="1"/>
  <c r="A129" i="13" s="1"/>
  <c r="A130" i="13" s="1"/>
  <c r="A131" i="13" s="1"/>
  <c r="A132" i="13" s="1"/>
  <c r="A133" i="13" s="1"/>
  <c r="A134" i="13" s="1"/>
  <c r="A135" i="13" s="1"/>
  <c r="A136" i="13" s="1"/>
  <c r="A137" i="13" s="1"/>
  <c r="A139" i="13" s="1"/>
  <c r="A140" i="13" s="1"/>
  <c r="A141" i="13" s="1"/>
  <c r="A143" i="13" s="1"/>
  <c r="A144" i="13" s="1"/>
  <c r="A145" i="13" s="1"/>
  <c r="A147" i="13" s="1"/>
  <c r="A148" i="13" s="1"/>
  <c r="A149" i="13" s="1"/>
  <c r="A150" i="13" s="1"/>
  <c r="A151" i="13" s="1"/>
  <c r="A152" i="13" s="1"/>
  <c r="A153" i="13" s="1"/>
  <c r="A154" i="13" s="1"/>
  <c r="A156" i="13" s="1"/>
  <c r="A157" i="13" s="1"/>
  <c r="A158" i="13" s="1"/>
  <c r="A159" i="13" s="1"/>
  <c r="A160" i="13" s="1"/>
  <c r="A161" i="13" s="1"/>
  <c r="A162" i="13" s="1"/>
  <c r="A163" i="13" s="1"/>
  <c r="A164" i="13" s="1"/>
  <c r="A166" i="13" s="1"/>
  <c r="A167" i="13" s="1"/>
  <c r="A168" i="13" s="1"/>
  <c r="A169" i="13" s="1"/>
  <c r="A170" i="13" s="1"/>
  <c r="A171" i="13" s="1"/>
  <c r="A172" i="13" s="1"/>
  <c r="A173" i="13" s="1"/>
  <c r="A174" i="13" s="1"/>
  <c r="A175" i="13" s="1"/>
  <c r="A177" i="13" s="1"/>
  <c r="A178" i="13" s="1"/>
  <c r="A180" i="13" s="1"/>
  <c r="A181" i="13" s="1"/>
  <c r="A182" i="13" s="1"/>
  <c r="A183" i="13" s="1"/>
  <c r="A185" i="13" s="1"/>
  <c r="A186" i="13" s="1"/>
  <c r="A188" i="13" s="1"/>
  <c r="A189" i="13" s="1"/>
  <c r="A190" i="13" s="1"/>
  <c r="A192" i="13" s="1"/>
  <c r="A193" i="13" s="1"/>
  <c r="A194" i="13" s="1"/>
  <c r="A195" i="13" s="1"/>
  <c r="A196" i="13" s="1"/>
  <c r="A198" i="13" s="1"/>
  <c r="A199" i="13" s="1"/>
  <c r="A200" i="13" s="1"/>
  <c r="A201" i="13" s="1"/>
  <c r="A202" i="13" s="1"/>
  <c r="A203" i="13" s="1"/>
  <c r="A204" i="13" s="1"/>
  <c r="A205" i="13" s="1"/>
  <c r="A206" i="13" s="1"/>
  <c r="A207" i="13" s="1"/>
  <c r="A208" i="13" s="1"/>
  <c r="A209" i="13" s="1"/>
  <c r="K9" i="13"/>
  <c r="L9" i="13" s="1"/>
  <c r="I9" i="13"/>
  <c r="K8" i="13"/>
  <c r="I8" i="13"/>
  <c r="A8" i="13"/>
  <c r="A9" i="13" s="1"/>
  <c r="K6" i="13"/>
  <c r="I6" i="13"/>
  <c r="F10" i="12" s="1"/>
  <c r="A6" i="13"/>
  <c r="K5" i="13"/>
  <c r="I5" i="13"/>
  <c r="F13" i="12"/>
  <c r="F12" i="12"/>
  <c r="F9" i="12"/>
  <c r="A9" i="12"/>
  <c r="A10" i="12" s="1"/>
  <c r="A11" i="12" s="1"/>
  <c r="A12" i="12" s="1"/>
  <c r="A13" i="12" s="1"/>
  <c r="A14" i="12" s="1"/>
  <c r="A15" i="12" s="1"/>
  <c r="A16" i="12" s="1"/>
  <c r="A17" i="12" s="1"/>
  <c r="A18" i="12" s="1"/>
  <c r="A19" i="12" s="1"/>
  <c r="A22" i="12" s="1"/>
  <c r="A23" i="12" s="1"/>
  <c r="A24" i="12" s="1"/>
  <c r="A25" i="12" s="1"/>
  <c r="A26" i="12" s="1"/>
  <c r="A27" i="12" s="1"/>
  <c r="A28" i="12" s="1"/>
  <c r="A29" i="12" s="1"/>
  <c r="A30" i="12" s="1"/>
  <c r="A31" i="12" s="1"/>
  <c r="A32" i="12" s="1"/>
  <c r="A33" i="12" s="1"/>
  <c r="A34" i="12" s="1"/>
  <c r="F8" i="12"/>
  <c r="H51" i="14" l="1"/>
  <c r="H49" i="14"/>
  <c r="L87" i="13"/>
  <c r="L94" i="13"/>
  <c r="L18" i="13"/>
  <c r="L46" i="13"/>
  <c r="L53" i="13"/>
  <c r="L58" i="13"/>
  <c r="L100" i="13"/>
  <c r="L105" i="13"/>
  <c r="L143" i="13"/>
  <c r="L188" i="13"/>
  <c r="L193" i="13"/>
  <c r="L198" i="13"/>
  <c r="L206" i="13"/>
  <c r="L27" i="13"/>
  <c r="L75" i="13"/>
  <c r="L80" i="13"/>
  <c r="L131" i="13"/>
  <c r="L157" i="13"/>
  <c r="L161" i="13"/>
  <c r="L166" i="13"/>
  <c r="L170" i="13"/>
  <c r="L36" i="13"/>
  <c r="L85" i="13"/>
  <c r="L91" i="13"/>
  <c r="L180" i="13"/>
  <c r="L11" i="13"/>
  <c r="L50" i="13"/>
  <c r="L56" i="13"/>
  <c r="L61" i="13"/>
  <c r="L102" i="13"/>
  <c r="L140" i="13"/>
  <c r="L145" i="13"/>
  <c r="L66" i="13"/>
  <c r="L113" i="13"/>
  <c r="L117" i="13"/>
  <c r="L123" i="13"/>
  <c r="L150" i="13"/>
  <c r="L204" i="13"/>
  <c r="L208" i="13"/>
  <c r="L196" i="13"/>
  <c r="L178" i="13"/>
  <c r="L183" i="13"/>
  <c r="L201" i="13"/>
  <c r="L189" i="13"/>
  <c r="L205" i="13"/>
  <c r="L209" i="13"/>
  <c r="L181" i="13"/>
  <c r="L203" i="13"/>
  <c r="L164" i="13"/>
  <c r="L149" i="13"/>
  <c r="L153" i="13"/>
  <c r="L169" i="13"/>
  <c r="L173" i="13"/>
  <c r="L158" i="13"/>
  <c r="L162" i="13"/>
  <c r="L151" i="13"/>
  <c r="L167" i="13"/>
  <c r="L171" i="13"/>
  <c r="L132" i="13"/>
  <c r="L89" i="13"/>
  <c r="L109" i="13"/>
  <c r="L114" i="13"/>
  <c r="L136" i="13"/>
  <c r="L95" i="13"/>
  <c r="L119" i="13"/>
  <c r="L125" i="13"/>
  <c r="L141" i="13"/>
  <c r="L101" i="13"/>
  <c r="L99" i="13"/>
  <c r="L103" i="13"/>
  <c r="L128" i="13"/>
  <c r="L86" i="13"/>
  <c r="L92" i="13"/>
  <c r="L111" i="13"/>
  <c r="L116" i="13"/>
  <c r="L84" i="13"/>
  <c r="L78" i="13"/>
  <c r="L65" i="13"/>
  <c r="L71" i="13"/>
  <c r="L63" i="13"/>
  <c r="L68" i="13"/>
  <c r="L44" i="13"/>
  <c r="L35" i="13"/>
  <c r="L52" i="13"/>
  <c r="L54" i="13"/>
  <c r="L41" i="13"/>
  <c r="L48" i="13"/>
  <c r="L38" i="13"/>
  <c r="L59" i="13"/>
  <c r="L8" i="13"/>
  <c r="L30" i="13"/>
  <c r="L16" i="13"/>
  <c r="L5" i="13"/>
  <c r="L23" i="13"/>
  <c r="L6" i="13"/>
  <c r="L14" i="13"/>
  <c r="L21" i="13"/>
  <c r="L26" i="13"/>
  <c r="F11" i="12"/>
  <c r="E16" i="12"/>
  <c r="F16" i="12" s="1"/>
  <c r="E22" i="12"/>
  <c r="F22" i="12" s="1"/>
  <c r="E17" i="12"/>
  <c r="F17" i="12" s="1"/>
  <c r="H59" i="14" l="1"/>
  <c r="C11" i="1" s="1"/>
  <c r="F15" i="12"/>
  <c r="F14" i="12"/>
  <c r="L211" i="13"/>
  <c r="E18" i="12"/>
  <c r="F18" i="12" s="1"/>
  <c r="E23" i="12" s="1"/>
  <c r="F23" i="12" s="1"/>
  <c r="H60" i="14" l="1"/>
  <c r="H61" i="14" s="1"/>
  <c r="F19" i="12"/>
  <c r="E24" i="12"/>
  <c r="F24" i="12" s="1"/>
  <c r="F34" i="12" s="1"/>
  <c r="F36" i="12" l="1"/>
  <c r="C10" i="1" s="1"/>
  <c r="N197" i="7"/>
  <c r="O197" i="7" s="1"/>
  <c r="O196" i="7"/>
  <c r="L196" i="7"/>
  <c r="L195" i="7"/>
  <c r="O195" i="7" s="1"/>
  <c r="L194" i="7"/>
  <c r="O194" i="7" s="1"/>
  <c r="N193" i="7"/>
  <c r="O193" i="7" s="1"/>
  <c r="N192" i="7"/>
  <c r="O192" i="7" s="1"/>
  <c r="N191" i="7"/>
  <c r="O191" i="7" s="1"/>
  <c r="N190" i="7"/>
  <c r="O190" i="7" s="1"/>
  <c r="N189" i="7"/>
  <c r="O189" i="7" s="1"/>
  <c r="N188" i="7"/>
  <c r="O188" i="7" s="1"/>
  <c r="N187" i="7"/>
  <c r="O187" i="7" s="1"/>
  <c r="O186" i="7"/>
  <c r="N186" i="7"/>
  <c r="L184" i="7"/>
  <c r="O184" i="7" s="1"/>
  <c r="N183" i="7"/>
  <c r="O183" i="7" s="1"/>
  <c r="N182" i="7"/>
  <c r="O182" i="7" s="1"/>
  <c r="N181" i="7"/>
  <c r="O181" i="7" s="1"/>
  <c r="L180" i="7"/>
  <c r="O180" i="7" s="1"/>
  <c r="O179" i="7"/>
  <c r="L179" i="7"/>
  <c r="L178" i="7"/>
  <c r="O178" i="7" s="1"/>
  <c r="L177" i="7"/>
  <c r="O177" i="7" s="1"/>
  <c r="N176" i="7"/>
  <c r="O176" i="7" s="1"/>
  <c r="N175" i="7"/>
  <c r="O175" i="7" s="1"/>
  <c r="N174" i="7"/>
  <c r="O174" i="7" s="1"/>
  <c r="L173" i="7"/>
  <c r="O173" i="7" s="1"/>
  <c r="L171" i="7"/>
  <c r="O171" i="7" s="1"/>
  <c r="L170" i="7"/>
  <c r="O170" i="7" s="1"/>
  <c r="L169" i="7"/>
  <c r="O169" i="7" s="1"/>
  <c r="L168" i="7"/>
  <c r="O168" i="7" s="1"/>
  <c r="L167" i="7"/>
  <c r="O167" i="7" s="1"/>
  <c r="O166" i="7"/>
  <c r="L166" i="7"/>
  <c r="L165" i="7"/>
  <c r="O165" i="7" s="1"/>
  <c r="N163" i="7"/>
  <c r="O163" i="7" s="1"/>
  <c r="N162" i="7"/>
  <c r="O162" i="7" s="1"/>
  <c r="N161" i="7"/>
  <c r="O161" i="7" s="1"/>
  <c r="N160" i="7"/>
  <c r="O160" i="7" s="1"/>
  <c r="O159" i="7"/>
  <c r="N159" i="7"/>
  <c r="N158" i="7"/>
  <c r="O158" i="7" s="1"/>
  <c r="L156" i="7"/>
  <c r="O156" i="7" s="1"/>
  <c r="L155" i="7"/>
  <c r="O155" i="7" s="1"/>
  <c r="L154" i="7"/>
  <c r="O154" i="7" s="1"/>
  <c r="L153" i="7"/>
  <c r="O153" i="7" s="1"/>
  <c r="L152" i="7"/>
  <c r="O152" i="7" s="1"/>
  <c r="L151" i="7"/>
  <c r="O151" i="7" s="1"/>
  <c r="L150" i="7"/>
  <c r="O150" i="7" s="1"/>
  <c r="L149" i="7"/>
  <c r="O149" i="7" s="1"/>
  <c r="O148" i="7"/>
  <c r="L148" i="7"/>
  <c r="L147" i="7"/>
  <c r="O147" i="7" s="1"/>
  <c r="L146" i="7"/>
  <c r="O146" i="7" s="1"/>
  <c r="L145" i="7"/>
  <c r="O145" i="7" s="1"/>
  <c r="O144" i="7"/>
  <c r="L144" i="7"/>
  <c r="L143" i="7"/>
  <c r="O143" i="7" s="1"/>
  <c r="O142" i="7"/>
  <c r="L142" i="7"/>
  <c r="L141" i="7"/>
  <c r="O141" i="7" s="1"/>
  <c r="L140" i="7"/>
  <c r="O140" i="7" s="1"/>
  <c r="L139" i="7"/>
  <c r="O139" i="7" s="1"/>
  <c r="L138" i="7"/>
  <c r="O138" i="7" s="1"/>
  <c r="L137" i="7"/>
  <c r="O137" i="7" s="1"/>
  <c r="L136" i="7"/>
  <c r="O136" i="7" s="1"/>
  <c r="L135" i="7"/>
  <c r="O135" i="7" s="1"/>
  <c r="L133" i="7"/>
  <c r="O133" i="7" s="1"/>
  <c r="L132" i="7"/>
  <c r="O132" i="7" s="1"/>
  <c r="O131" i="7"/>
  <c r="L131" i="7"/>
  <c r="L130" i="7"/>
  <c r="O130" i="7" s="1"/>
  <c r="L128" i="7"/>
  <c r="O128" i="7" s="1"/>
  <c r="L127" i="7"/>
  <c r="O127" i="7" s="1"/>
  <c r="O126" i="7"/>
  <c r="L126" i="7"/>
  <c r="L125" i="7"/>
  <c r="O125" i="7" s="1"/>
  <c r="O124" i="7"/>
  <c r="L123" i="7"/>
  <c r="O123" i="7" s="1"/>
  <c r="L122" i="7"/>
  <c r="O122" i="7" s="1"/>
  <c r="L121" i="7"/>
  <c r="O121" i="7" s="1"/>
  <c r="L120" i="7"/>
  <c r="O120" i="7" s="1"/>
  <c r="L118" i="7"/>
  <c r="O118" i="7" s="1"/>
  <c r="L117" i="7"/>
  <c r="O117" i="7" s="1"/>
  <c r="L116" i="7"/>
  <c r="O116" i="7" s="1"/>
  <c r="L115" i="7"/>
  <c r="O115" i="7" s="1"/>
  <c r="L114" i="7"/>
  <c r="O114" i="7" s="1"/>
  <c r="L113" i="7"/>
  <c r="O113" i="7" s="1"/>
  <c r="L111" i="7"/>
  <c r="O111" i="7" s="1"/>
  <c r="L110" i="7"/>
  <c r="O110" i="7" s="1"/>
  <c r="O109" i="7"/>
  <c r="L109" i="7"/>
  <c r="L108" i="7"/>
  <c r="O108" i="7" s="1"/>
  <c r="L106" i="7"/>
  <c r="O106" i="7" s="1"/>
  <c r="L105" i="7"/>
  <c r="O105" i="7" s="1"/>
  <c r="O104" i="7"/>
  <c r="L104" i="7"/>
  <c r="L103" i="7"/>
  <c r="O103" i="7" s="1"/>
  <c r="O102" i="7"/>
  <c r="L101" i="7"/>
  <c r="O101" i="7" s="1"/>
  <c r="L100" i="7"/>
  <c r="O100" i="7" s="1"/>
  <c r="L99" i="7"/>
  <c r="O99" i="7" s="1"/>
  <c r="O98" i="7"/>
  <c r="L98" i="7"/>
  <c r="L97" i="7"/>
  <c r="O97" i="7" s="1"/>
  <c r="L95" i="7"/>
  <c r="O95" i="7" s="1"/>
  <c r="L94" i="7"/>
  <c r="O94" i="7" s="1"/>
  <c r="L93" i="7"/>
  <c r="O93" i="7" s="1"/>
  <c r="L92" i="7"/>
  <c r="O92" i="7" s="1"/>
  <c r="L91" i="7"/>
  <c r="O91" i="7" s="1"/>
  <c r="L90" i="7"/>
  <c r="O90" i="7" s="1"/>
  <c r="L89" i="7"/>
  <c r="O89" i="7" s="1"/>
  <c r="L88" i="7"/>
  <c r="O88" i="7" s="1"/>
  <c r="L87" i="7"/>
  <c r="O87" i="7" s="1"/>
  <c r="L86" i="7"/>
  <c r="O86" i="7" s="1"/>
  <c r="O85" i="7"/>
  <c r="L85" i="7"/>
  <c r="L84" i="7"/>
  <c r="O84" i="7" s="1"/>
  <c r="L83" i="7"/>
  <c r="O83" i="7" s="1"/>
  <c r="L81" i="7"/>
  <c r="O81" i="7" s="1"/>
  <c r="O80" i="7"/>
  <c r="L80" i="7"/>
  <c r="L79" i="7"/>
  <c r="O79" i="7" s="1"/>
  <c r="L78" i="7"/>
  <c r="O78" i="7" s="1"/>
  <c r="L76" i="7"/>
  <c r="O76" i="7" s="1"/>
  <c r="L75" i="7"/>
  <c r="O75" i="7" s="1"/>
  <c r="L73" i="7"/>
  <c r="O73" i="7" s="1"/>
  <c r="L72" i="7"/>
  <c r="O72" i="7" s="1"/>
  <c r="L71" i="7"/>
  <c r="O71" i="7" s="1"/>
  <c r="L69" i="7"/>
  <c r="O69" i="7" s="1"/>
  <c r="L68" i="7"/>
  <c r="O68" i="7" s="1"/>
  <c r="L67" i="7"/>
  <c r="O67" i="7" s="1"/>
  <c r="L66" i="7"/>
  <c r="O66" i="7" s="1"/>
  <c r="O65" i="7"/>
  <c r="L65" i="7"/>
  <c r="L63" i="7"/>
  <c r="O63" i="7" s="1"/>
  <c r="L62" i="7"/>
  <c r="O62" i="7" s="1"/>
  <c r="L61" i="7"/>
  <c r="O61" i="7" s="1"/>
  <c r="O60" i="7"/>
  <c r="L60" i="7"/>
  <c r="L59" i="7"/>
  <c r="O59" i="7" s="1"/>
  <c r="L58" i="7"/>
  <c r="O58" i="7" s="1"/>
  <c r="L57" i="7"/>
  <c r="O57" i="7" s="1"/>
  <c r="L56" i="7"/>
  <c r="O56" i="7" s="1"/>
  <c r="L55" i="7"/>
  <c r="O55" i="7" s="1"/>
  <c r="L54" i="7"/>
  <c r="O54" i="7" s="1"/>
  <c r="L53" i="7"/>
  <c r="O53" i="7" s="1"/>
  <c r="L52" i="7"/>
  <c r="O52" i="7" s="1"/>
  <c r="L51" i="7"/>
  <c r="O51" i="7" s="1"/>
  <c r="L50" i="7"/>
  <c r="O50" i="7" s="1"/>
  <c r="L49" i="7"/>
  <c r="O49" i="7" s="1"/>
  <c r="O48" i="7"/>
  <c r="L48" i="7"/>
  <c r="L47" i="7"/>
  <c r="O47" i="7" s="1"/>
  <c r="L46" i="7"/>
  <c r="O46" i="7" s="1"/>
  <c r="L45" i="7"/>
  <c r="O45" i="7" s="1"/>
  <c r="O44" i="7"/>
  <c r="L44" i="7"/>
  <c r="L43" i="7"/>
  <c r="O43" i="7" s="1"/>
  <c r="L42" i="7"/>
  <c r="O42" i="7" s="1"/>
  <c r="L41" i="7"/>
  <c r="O41" i="7" s="1"/>
  <c r="L40" i="7"/>
  <c r="O40" i="7" s="1"/>
  <c r="L39" i="7"/>
  <c r="O39" i="7" s="1"/>
  <c r="L38" i="7"/>
  <c r="O38" i="7" s="1"/>
  <c r="L37" i="7"/>
  <c r="O37" i="7" s="1"/>
  <c r="L36" i="7"/>
  <c r="O36" i="7" s="1"/>
  <c r="L35" i="7"/>
  <c r="O35" i="7" s="1"/>
  <c r="L34" i="7"/>
  <c r="O34" i="7" s="1"/>
  <c r="L33" i="7"/>
  <c r="O33" i="7" s="1"/>
  <c r="O32" i="7"/>
  <c r="L32" i="7"/>
  <c r="L31" i="7"/>
  <c r="O31" i="7" s="1"/>
  <c r="L30" i="7"/>
  <c r="O30" i="7" s="1"/>
  <c r="L29" i="7"/>
  <c r="O29" i="7" s="1"/>
  <c r="O28" i="7"/>
  <c r="L28" i="7"/>
  <c r="L27" i="7"/>
  <c r="O27" i="7" s="1"/>
  <c r="L26" i="7"/>
  <c r="O26" i="7" s="1"/>
  <c r="L25" i="7"/>
  <c r="O25" i="7" s="1"/>
  <c r="L24" i="7"/>
  <c r="O24" i="7" s="1"/>
  <c r="L23" i="7"/>
  <c r="O23" i="7" s="1"/>
  <c r="L22" i="7"/>
  <c r="O22" i="7" s="1"/>
  <c r="L21" i="7"/>
  <c r="O21" i="7" s="1"/>
  <c r="L20" i="7"/>
  <c r="O20" i="7" s="1"/>
  <c r="L19" i="7"/>
  <c r="O19" i="7" s="1"/>
  <c r="L18" i="7"/>
  <c r="O18" i="7" s="1"/>
  <c r="L17" i="7"/>
  <c r="O17" i="7" s="1"/>
  <c r="O16" i="7"/>
  <c r="L16" i="7"/>
  <c r="L15" i="7"/>
  <c r="O15" i="7" s="1"/>
  <c r="L14" i="7"/>
  <c r="O14" i="7" s="1"/>
  <c r="L13" i="7"/>
  <c r="O13" i="7" s="1"/>
  <c r="O12" i="7"/>
  <c r="L12" i="7"/>
  <c r="L11" i="7"/>
  <c r="O11" i="7" s="1"/>
  <c r="L10" i="7"/>
  <c r="O10" i="7" s="1"/>
  <c r="L9" i="7"/>
  <c r="O9" i="7" s="1"/>
  <c r="L8" i="7"/>
  <c r="O8" i="7" s="1"/>
  <c r="O199" i="7" l="1"/>
  <c r="C9" i="1" s="1"/>
  <c r="J299" i="6"/>
  <c r="I299" i="6"/>
  <c r="H299" i="6"/>
  <c r="K299" i="6" s="1"/>
  <c r="J298" i="6"/>
  <c r="I298" i="6"/>
  <c r="H298" i="6"/>
  <c r="K298" i="6" s="1"/>
  <c r="J297" i="6"/>
  <c r="I297" i="6"/>
  <c r="H297" i="6"/>
  <c r="K297" i="6" s="1"/>
  <c r="J296" i="6"/>
  <c r="I296" i="6"/>
  <c r="H296" i="6"/>
  <c r="K296" i="6" s="1"/>
  <c r="J295" i="6"/>
  <c r="I295" i="6"/>
  <c r="H295" i="6"/>
  <c r="K295" i="6" s="1"/>
  <c r="J294" i="6"/>
  <c r="I294" i="6"/>
  <c r="H294" i="6"/>
  <c r="K294" i="6" s="1"/>
  <c r="J293" i="6"/>
  <c r="I293" i="6"/>
  <c r="H293" i="6"/>
  <c r="K293" i="6" s="1"/>
  <c r="J292" i="6"/>
  <c r="I292" i="6"/>
  <c r="H292" i="6"/>
  <c r="K292" i="6" s="1"/>
  <c r="J291" i="6"/>
  <c r="I291" i="6"/>
  <c r="H291" i="6"/>
  <c r="K291" i="6" s="1"/>
  <c r="J290" i="6"/>
  <c r="I290" i="6"/>
  <c r="H290" i="6"/>
  <c r="K290" i="6" s="1"/>
  <c r="J289" i="6"/>
  <c r="I289" i="6"/>
  <c r="H289" i="6"/>
  <c r="K289" i="6" s="1"/>
  <c r="J288" i="6"/>
  <c r="I288" i="6"/>
  <c r="H288" i="6"/>
  <c r="K288" i="6" s="1"/>
  <c r="J287" i="6"/>
  <c r="I287" i="6"/>
  <c r="H287" i="6"/>
  <c r="K287" i="6" s="1"/>
  <c r="J286" i="6"/>
  <c r="I286" i="6"/>
  <c r="H286" i="6"/>
  <c r="K286" i="6" s="1"/>
  <c r="AW285" i="6"/>
  <c r="AT285" i="6"/>
  <c r="AS285" i="6"/>
  <c r="AR285" i="6"/>
  <c r="AU285" i="6" s="1"/>
  <c r="AV285" i="6" s="1"/>
  <c r="AK285" i="6"/>
  <c r="AH285" i="6"/>
  <c r="AG285" i="6"/>
  <c r="AF285" i="6"/>
  <c r="AI285" i="6" s="1"/>
  <c r="AJ285" i="6" s="1"/>
  <c r="Y285" i="6"/>
  <c r="W285" i="6"/>
  <c r="X285" i="6" s="1"/>
  <c r="V285" i="6"/>
  <c r="U285" i="6"/>
  <c r="T285" i="6"/>
  <c r="K285" i="6"/>
  <c r="J285" i="6"/>
  <c r="I285" i="6"/>
  <c r="H285" i="6"/>
  <c r="AW284" i="6"/>
  <c r="AT284" i="6"/>
  <c r="AS284" i="6"/>
  <c r="AR284" i="6"/>
  <c r="AU284" i="6" s="1"/>
  <c r="AV284" i="6" s="1"/>
  <c r="AK284" i="6"/>
  <c r="AH284" i="6"/>
  <c r="AG284" i="6"/>
  <c r="AF284" i="6"/>
  <c r="AI284" i="6" s="1"/>
  <c r="AJ284" i="6" s="1"/>
  <c r="Y284" i="6"/>
  <c r="W284" i="6"/>
  <c r="X284" i="6" s="1"/>
  <c r="V284" i="6"/>
  <c r="U284" i="6"/>
  <c r="T284" i="6"/>
  <c r="K284" i="6"/>
  <c r="J284" i="6"/>
  <c r="I284" i="6"/>
  <c r="H284" i="6"/>
  <c r="AW283" i="6"/>
  <c r="AT283" i="6"/>
  <c r="AS283" i="6"/>
  <c r="AR283" i="6"/>
  <c r="AU283" i="6" s="1"/>
  <c r="AV283" i="6" s="1"/>
  <c r="AK283" i="6"/>
  <c r="AH283" i="6"/>
  <c r="AG283" i="6"/>
  <c r="AF283" i="6"/>
  <c r="AI283" i="6" s="1"/>
  <c r="AJ283" i="6" s="1"/>
  <c r="Y283" i="6"/>
  <c r="V283" i="6"/>
  <c r="U283" i="6"/>
  <c r="T283" i="6"/>
  <c r="W283" i="6" s="1"/>
  <c r="X283" i="6" s="1"/>
  <c r="K283" i="6"/>
  <c r="J283" i="6"/>
  <c r="I283" i="6"/>
  <c r="H283" i="6"/>
  <c r="AW282" i="6"/>
  <c r="AU282" i="6"/>
  <c r="AV282" i="6" s="1"/>
  <c r="AT282" i="6"/>
  <c r="AS282" i="6"/>
  <c r="AR282" i="6"/>
  <c r="AK282" i="6"/>
  <c r="AH282" i="6"/>
  <c r="AH254" i="6" s="1"/>
  <c r="AG282" i="6"/>
  <c r="AF282" i="6"/>
  <c r="AI282" i="6" s="1"/>
  <c r="AJ282" i="6" s="1"/>
  <c r="Y282" i="6"/>
  <c r="V282" i="6"/>
  <c r="U282" i="6"/>
  <c r="T282" i="6"/>
  <c r="W282" i="6" s="1"/>
  <c r="X282" i="6" s="1"/>
  <c r="K282" i="6"/>
  <c r="J282" i="6"/>
  <c r="I282" i="6"/>
  <c r="H282" i="6"/>
  <c r="AW281" i="6"/>
  <c r="AU281" i="6"/>
  <c r="AV281" i="6" s="1"/>
  <c r="AT281" i="6"/>
  <c r="AS281" i="6"/>
  <c r="AR281" i="6"/>
  <c r="AK281" i="6"/>
  <c r="AI281" i="6"/>
  <c r="AJ281" i="6" s="1"/>
  <c r="AH281" i="6"/>
  <c r="AG281" i="6"/>
  <c r="AF281" i="6"/>
  <c r="Y281" i="6"/>
  <c r="V281" i="6"/>
  <c r="U281" i="6"/>
  <c r="T281" i="6"/>
  <c r="W281" i="6" s="1"/>
  <c r="X281" i="6" s="1"/>
  <c r="J281" i="6"/>
  <c r="I281" i="6"/>
  <c r="H281" i="6"/>
  <c r="K281" i="6" s="1"/>
  <c r="AW280" i="6"/>
  <c r="AV280" i="6"/>
  <c r="AU280" i="6"/>
  <c r="AT280" i="6"/>
  <c r="AS280" i="6"/>
  <c r="AR280" i="6"/>
  <c r="AK280" i="6"/>
  <c r="AI280" i="6"/>
  <c r="AJ280" i="6" s="1"/>
  <c r="AH280" i="6"/>
  <c r="AG280" i="6"/>
  <c r="AF280" i="6"/>
  <c r="Y280" i="6"/>
  <c r="W280" i="6"/>
  <c r="X280" i="6" s="1"/>
  <c r="V280" i="6"/>
  <c r="U280" i="6"/>
  <c r="T280" i="6"/>
  <c r="K280" i="6"/>
  <c r="Z280" i="6" s="1"/>
  <c r="J280" i="6"/>
  <c r="I280" i="6"/>
  <c r="H280" i="6"/>
  <c r="AW279" i="6"/>
  <c r="AU279" i="6"/>
  <c r="AV279" i="6" s="1"/>
  <c r="AT279" i="6"/>
  <c r="AS279" i="6"/>
  <c r="AR279" i="6"/>
  <c r="AK279" i="6"/>
  <c r="AJ279" i="6"/>
  <c r="AI279" i="6"/>
  <c r="AH279" i="6"/>
  <c r="AG279" i="6"/>
  <c r="AF279" i="6"/>
  <c r="Y279" i="6"/>
  <c r="W279" i="6"/>
  <c r="X279" i="6" s="1"/>
  <c r="V279" i="6"/>
  <c r="U279" i="6"/>
  <c r="T279" i="6"/>
  <c r="J279" i="6"/>
  <c r="I279" i="6"/>
  <c r="H279" i="6"/>
  <c r="K279" i="6" s="1"/>
  <c r="AW278" i="6"/>
  <c r="AU278" i="6"/>
  <c r="AV278" i="6" s="1"/>
  <c r="AT278" i="6"/>
  <c r="AS278" i="6"/>
  <c r="AR278" i="6"/>
  <c r="AK278" i="6"/>
  <c r="AI278" i="6"/>
  <c r="AJ278" i="6" s="1"/>
  <c r="AH278" i="6"/>
  <c r="AG278" i="6"/>
  <c r="AF278" i="6"/>
  <c r="Y278" i="6"/>
  <c r="X278" i="6"/>
  <c r="W278" i="6"/>
  <c r="V278" i="6"/>
  <c r="U278" i="6"/>
  <c r="T278" i="6"/>
  <c r="J278" i="6"/>
  <c r="I278" i="6"/>
  <c r="H278" i="6"/>
  <c r="K278" i="6" s="1"/>
  <c r="AW277" i="6"/>
  <c r="AT277" i="6"/>
  <c r="AS277" i="6"/>
  <c r="AR277" i="6"/>
  <c r="AU277" i="6" s="1"/>
  <c r="AV277" i="6" s="1"/>
  <c r="AK277" i="6"/>
  <c r="AJ277" i="6"/>
  <c r="AI277" i="6"/>
  <c r="AH277" i="6"/>
  <c r="AG277" i="6"/>
  <c r="AF277" i="6"/>
  <c r="Y277" i="6"/>
  <c r="W277" i="6"/>
  <c r="X277" i="6" s="1"/>
  <c r="V277" i="6"/>
  <c r="U277" i="6"/>
  <c r="T277" i="6"/>
  <c r="J277" i="6"/>
  <c r="I277" i="6"/>
  <c r="H277" i="6"/>
  <c r="K277" i="6" s="1"/>
  <c r="AX277" i="6" s="1"/>
  <c r="AW276" i="6"/>
  <c r="AT276" i="6"/>
  <c r="AS276" i="6"/>
  <c r="AR276" i="6"/>
  <c r="AU276" i="6" s="1"/>
  <c r="AV276" i="6" s="1"/>
  <c r="AK276" i="6"/>
  <c r="AH276" i="6"/>
  <c r="AG276" i="6"/>
  <c r="AF276" i="6"/>
  <c r="AI276" i="6" s="1"/>
  <c r="AJ276" i="6" s="1"/>
  <c r="Y276" i="6"/>
  <c r="W276" i="6"/>
  <c r="X276" i="6" s="1"/>
  <c r="V276" i="6"/>
  <c r="U276" i="6"/>
  <c r="T276" i="6"/>
  <c r="K276" i="6"/>
  <c r="Z276" i="6" s="1"/>
  <c r="J276" i="6"/>
  <c r="I276" i="6"/>
  <c r="H276" i="6"/>
  <c r="AW275" i="6"/>
  <c r="AT275" i="6"/>
  <c r="AS275" i="6"/>
  <c r="AR275" i="6"/>
  <c r="AU275" i="6" s="1"/>
  <c r="AV275" i="6" s="1"/>
  <c r="AK275" i="6"/>
  <c r="AH275" i="6"/>
  <c r="AG275" i="6"/>
  <c r="AF275" i="6"/>
  <c r="AI275" i="6" s="1"/>
  <c r="AJ275" i="6" s="1"/>
  <c r="Y275" i="6"/>
  <c r="V275" i="6"/>
  <c r="U275" i="6"/>
  <c r="T275" i="6"/>
  <c r="W275" i="6" s="1"/>
  <c r="X275" i="6" s="1"/>
  <c r="K275" i="6"/>
  <c r="J275" i="6"/>
  <c r="I275" i="6"/>
  <c r="H275" i="6"/>
  <c r="AW274" i="6"/>
  <c r="AU274" i="6"/>
  <c r="AV274" i="6" s="1"/>
  <c r="AT274" i="6"/>
  <c r="AS274" i="6"/>
  <c r="AR274" i="6"/>
  <c r="AK274" i="6"/>
  <c r="AH274" i="6"/>
  <c r="AG274" i="6"/>
  <c r="AF274" i="6"/>
  <c r="AI274" i="6" s="1"/>
  <c r="AJ274" i="6" s="1"/>
  <c r="Y274" i="6"/>
  <c r="V274" i="6"/>
  <c r="U274" i="6"/>
  <c r="T274" i="6"/>
  <c r="W274" i="6" s="1"/>
  <c r="X274" i="6" s="1"/>
  <c r="J274" i="6"/>
  <c r="I274" i="6"/>
  <c r="H274" i="6"/>
  <c r="K274" i="6" s="1"/>
  <c r="AL274" i="6" s="1"/>
  <c r="AW273" i="6"/>
  <c r="AU273" i="6"/>
  <c r="AV273" i="6" s="1"/>
  <c r="AT273" i="6"/>
  <c r="AS273" i="6"/>
  <c r="AR273" i="6"/>
  <c r="AK273" i="6"/>
  <c r="AI273" i="6"/>
  <c r="AJ273" i="6" s="1"/>
  <c r="AH273" i="6"/>
  <c r="AG273" i="6"/>
  <c r="AF273" i="6"/>
  <c r="Y273" i="6"/>
  <c r="V273" i="6"/>
  <c r="U273" i="6"/>
  <c r="T273" i="6"/>
  <c r="W273" i="6" s="1"/>
  <c r="X273" i="6" s="1"/>
  <c r="J273" i="6"/>
  <c r="I273" i="6"/>
  <c r="H273" i="6"/>
  <c r="K273" i="6" s="1"/>
  <c r="AW272" i="6"/>
  <c r="AV272" i="6"/>
  <c r="AU272" i="6"/>
  <c r="AT272" i="6"/>
  <c r="AS272" i="6"/>
  <c r="AR272" i="6"/>
  <c r="AK272" i="6"/>
  <c r="AJ272" i="6"/>
  <c r="AI272" i="6"/>
  <c r="AH272" i="6"/>
  <c r="AG272" i="6"/>
  <c r="AF272" i="6"/>
  <c r="Y272" i="6"/>
  <c r="W272" i="6"/>
  <c r="X272" i="6" s="1"/>
  <c r="V272" i="6"/>
  <c r="U272" i="6"/>
  <c r="T272" i="6"/>
  <c r="K272" i="6"/>
  <c r="Z272" i="6" s="1"/>
  <c r="J272" i="6"/>
  <c r="I272" i="6"/>
  <c r="H272" i="6"/>
  <c r="AW271" i="6"/>
  <c r="AU271" i="6"/>
  <c r="AV271" i="6" s="1"/>
  <c r="AT271" i="6"/>
  <c r="AS271" i="6"/>
  <c r="AR271" i="6"/>
  <c r="AK271" i="6"/>
  <c r="AJ271" i="6"/>
  <c r="AI271" i="6"/>
  <c r="AH271" i="6"/>
  <c r="AG271" i="6"/>
  <c r="AF271" i="6"/>
  <c r="Y271" i="6"/>
  <c r="W271" i="6"/>
  <c r="X271" i="6" s="1"/>
  <c r="V271" i="6"/>
  <c r="U271" i="6"/>
  <c r="T271" i="6"/>
  <c r="J271" i="6"/>
  <c r="I271" i="6"/>
  <c r="H271" i="6"/>
  <c r="K271" i="6" s="1"/>
  <c r="AW270" i="6"/>
  <c r="AV270" i="6"/>
  <c r="AU270" i="6"/>
  <c r="AT270" i="6"/>
  <c r="AS270" i="6"/>
  <c r="AR270" i="6"/>
  <c r="AK270" i="6"/>
  <c r="AI270" i="6"/>
  <c r="AJ270" i="6" s="1"/>
  <c r="AH270" i="6"/>
  <c r="AG270" i="6"/>
  <c r="AF270" i="6"/>
  <c r="Y270" i="6"/>
  <c r="X270" i="6"/>
  <c r="W270" i="6"/>
  <c r="V270" i="6"/>
  <c r="U270" i="6"/>
  <c r="T270" i="6"/>
  <c r="J270" i="6"/>
  <c r="I270" i="6"/>
  <c r="H270" i="6"/>
  <c r="K270" i="6" s="1"/>
  <c r="Z270" i="6" s="1"/>
  <c r="AW269" i="6"/>
  <c r="AT269" i="6"/>
  <c r="AS269" i="6"/>
  <c r="AR269" i="6"/>
  <c r="AU269" i="6" s="1"/>
  <c r="AV269" i="6" s="1"/>
  <c r="AK269" i="6"/>
  <c r="AJ269" i="6"/>
  <c r="AI269" i="6"/>
  <c r="AH269" i="6"/>
  <c r="AG269" i="6"/>
  <c r="AF269" i="6"/>
  <c r="Y269" i="6"/>
  <c r="W269" i="6"/>
  <c r="X269" i="6" s="1"/>
  <c r="V269" i="6"/>
  <c r="U269" i="6"/>
  <c r="T269" i="6"/>
  <c r="J269" i="6"/>
  <c r="I269" i="6"/>
  <c r="H269" i="6"/>
  <c r="K269" i="6" s="1"/>
  <c r="AW268" i="6"/>
  <c r="AT268" i="6"/>
  <c r="AS268" i="6"/>
  <c r="AR268" i="6"/>
  <c r="AU268" i="6" s="1"/>
  <c r="AV268" i="6" s="1"/>
  <c r="AK268" i="6"/>
  <c r="AH268" i="6"/>
  <c r="AG268" i="6"/>
  <c r="AF268" i="6"/>
  <c r="AI268" i="6" s="1"/>
  <c r="AJ268" i="6" s="1"/>
  <c r="Y268" i="6"/>
  <c r="X268" i="6"/>
  <c r="W268" i="6"/>
  <c r="V268" i="6"/>
  <c r="U268" i="6"/>
  <c r="T268" i="6"/>
  <c r="J268" i="6"/>
  <c r="I268" i="6"/>
  <c r="H268" i="6"/>
  <c r="K268" i="6" s="1"/>
  <c r="AW267" i="6"/>
  <c r="AT267" i="6"/>
  <c r="AS267" i="6"/>
  <c r="AR267" i="6"/>
  <c r="AU267" i="6" s="1"/>
  <c r="AV267" i="6" s="1"/>
  <c r="AK267" i="6"/>
  <c r="AH267" i="6"/>
  <c r="AG267" i="6"/>
  <c r="AF267" i="6"/>
  <c r="AI267" i="6" s="1"/>
  <c r="AJ267" i="6" s="1"/>
  <c r="Y267" i="6"/>
  <c r="V267" i="6"/>
  <c r="U267" i="6"/>
  <c r="T267" i="6"/>
  <c r="W267" i="6" s="1"/>
  <c r="X267" i="6" s="1"/>
  <c r="J267" i="6"/>
  <c r="I267" i="6"/>
  <c r="H267" i="6"/>
  <c r="K267" i="6" s="1"/>
  <c r="AW266" i="6"/>
  <c r="AU266" i="6"/>
  <c r="AV266" i="6" s="1"/>
  <c r="AT266" i="6"/>
  <c r="AS266" i="6"/>
  <c r="AR266" i="6"/>
  <c r="AK266" i="6"/>
  <c r="AH266" i="6"/>
  <c r="AG266" i="6"/>
  <c r="AF266" i="6"/>
  <c r="AI266" i="6" s="1"/>
  <c r="AJ266" i="6" s="1"/>
  <c r="Y266" i="6"/>
  <c r="V266" i="6"/>
  <c r="U266" i="6"/>
  <c r="T266" i="6"/>
  <c r="W266" i="6" s="1"/>
  <c r="X266" i="6" s="1"/>
  <c r="K266" i="6"/>
  <c r="J266" i="6"/>
  <c r="I266" i="6"/>
  <c r="H266" i="6"/>
  <c r="AW265" i="6"/>
  <c r="AU265" i="6"/>
  <c r="AV265" i="6" s="1"/>
  <c r="AT265" i="6"/>
  <c r="AS265" i="6"/>
  <c r="AR265" i="6"/>
  <c r="AK265" i="6"/>
  <c r="AI265" i="6"/>
  <c r="AJ265" i="6" s="1"/>
  <c r="AH265" i="6"/>
  <c r="AG265" i="6"/>
  <c r="AF265" i="6"/>
  <c r="Y265" i="6"/>
  <c r="V265" i="6"/>
  <c r="U265" i="6"/>
  <c r="T265" i="6"/>
  <c r="W265" i="6" s="1"/>
  <c r="X265" i="6" s="1"/>
  <c r="K265" i="6"/>
  <c r="Z265" i="6" s="1"/>
  <c r="J265" i="6"/>
  <c r="I265" i="6"/>
  <c r="H265" i="6"/>
  <c r="AW264" i="6"/>
  <c r="AV264" i="6"/>
  <c r="AU264" i="6"/>
  <c r="AT264" i="6"/>
  <c r="AS264" i="6"/>
  <c r="AR264" i="6"/>
  <c r="AK264" i="6"/>
  <c r="AJ264" i="6"/>
  <c r="AI264" i="6"/>
  <c r="AH264" i="6"/>
  <c r="AG264" i="6"/>
  <c r="AF264" i="6"/>
  <c r="Y264" i="6"/>
  <c r="W264" i="6"/>
  <c r="X264" i="6" s="1"/>
  <c r="V264" i="6"/>
  <c r="U264" i="6"/>
  <c r="T264" i="6"/>
  <c r="J264" i="6"/>
  <c r="I264" i="6"/>
  <c r="H264" i="6"/>
  <c r="K264" i="6" s="1"/>
  <c r="AW263" i="6"/>
  <c r="AU263" i="6"/>
  <c r="AV263" i="6" s="1"/>
  <c r="AT263" i="6"/>
  <c r="AS263" i="6"/>
  <c r="AR263" i="6"/>
  <c r="AK263" i="6"/>
  <c r="AJ263" i="6"/>
  <c r="AI263" i="6"/>
  <c r="AH263" i="6"/>
  <c r="AG263" i="6"/>
  <c r="AF263" i="6"/>
  <c r="Y263" i="6"/>
  <c r="W263" i="6"/>
  <c r="X263" i="6" s="1"/>
  <c r="V263" i="6"/>
  <c r="U263" i="6"/>
  <c r="T263" i="6"/>
  <c r="J263" i="6"/>
  <c r="I263" i="6"/>
  <c r="H263" i="6"/>
  <c r="K263" i="6" s="1"/>
  <c r="AW262" i="6"/>
  <c r="AV262" i="6"/>
  <c r="AU262" i="6"/>
  <c r="AT262" i="6"/>
  <c r="AS262" i="6"/>
  <c r="AR262" i="6"/>
  <c r="AK262" i="6"/>
  <c r="AI262" i="6"/>
  <c r="AJ262" i="6" s="1"/>
  <c r="AH262" i="6"/>
  <c r="AG262" i="6"/>
  <c r="AF262" i="6"/>
  <c r="Y262" i="6"/>
  <c r="X262" i="6"/>
  <c r="W262" i="6"/>
  <c r="V262" i="6"/>
  <c r="U262" i="6"/>
  <c r="T262" i="6"/>
  <c r="J262" i="6"/>
  <c r="I262" i="6"/>
  <c r="H262" i="6"/>
  <c r="K262" i="6" s="1"/>
  <c r="AW261" i="6"/>
  <c r="AT261" i="6"/>
  <c r="AS261" i="6"/>
  <c r="AR261" i="6"/>
  <c r="AU261" i="6" s="1"/>
  <c r="AV261" i="6" s="1"/>
  <c r="AK261" i="6"/>
  <c r="AJ261" i="6"/>
  <c r="AI261" i="6"/>
  <c r="AH261" i="6"/>
  <c r="AG261" i="6"/>
  <c r="AF261" i="6"/>
  <c r="Y261" i="6"/>
  <c r="W261" i="6"/>
  <c r="X261" i="6" s="1"/>
  <c r="V261" i="6"/>
  <c r="U261" i="6"/>
  <c r="T261" i="6"/>
  <c r="J261" i="6"/>
  <c r="I261" i="6"/>
  <c r="H261" i="6"/>
  <c r="K261" i="6" s="1"/>
  <c r="AL261" i="6" s="1"/>
  <c r="AW260" i="6"/>
  <c r="AT260" i="6"/>
  <c r="AS260" i="6"/>
  <c r="AR260" i="6"/>
  <c r="AU260" i="6" s="1"/>
  <c r="AV260" i="6" s="1"/>
  <c r="AK260" i="6"/>
  <c r="AH260" i="6"/>
  <c r="AG260" i="6"/>
  <c r="AF260" i="6"/>
  <c r="AI260" i="6" s="1"/>
  <c r="AJ260" i="6" s="1"/>
  <c r="Y260" i="6"/>
  <c r="X260" i="6"/>
  <c r="W260" i="6"/>
  <c r="V260" i="6"/>
  <c r="U260" i="6"/>
  <c r="T260" i="6"/>
  <c r="J260" i="6"/>
  <c r="I260" i="6"/>
  <c r="H260" i="6"/>
  <c r="K260" i="6" s="1"/>
  <c r="Z260" i="6" s="1"/>
  <c r="AW259" i="6"/>
  <c r="AT259" i="6"/>
  <c r="AS259" i="6"/>
  <c r="AR259" i="6"/>
  <c r="AU259" i="6" s="1"/>
  <c r="AV259" i="6" s="1"/>
  <c r="AK259" i="6"/>
  <c r="AH259" i="6"/>
  <c r="AG259" i="6"/>
  <c r="AF259" i="6"/>
  <c r="AI259" i="6" s="1"/>
  <c r="AJ259" i="6" s="1"/>
  <c r="Y259" i="6"/>
  <c r="V259" i="6"/>
  <c r="U259" i="6"/>
  <c r="T259" i="6"/>
  <c r="W259" i="6" s="1"/>
  <c r="X259" i="6" s="1"/>
  <c r="J259" i="6"/>
  <c r="I259" i="6"/>
  <c r="H259" i="6"/>
  <c r="K259" i="6" s="1"/>
  <c r="AW258" i="6"/>
  <c r="AU258" i="6"/>
  <c r="AV258" i="6" s="1"/>
  <c r="AT258" i="6"/>
  <c r="AS258" i="6"/>
  <c r="AR258" i="6"/>
  <c r="AK258" i="6"/>
  <c r="AH258" i="6"/>
  <c r="AG258" i="6"/>
  <c r="AF258" i="6"/>
  <c r="AI258" i="6" s="1"/>
  <c r="AJ258" i="6" s="1"/>
  <c r="Y258" i="6"/>
  <c r="V258" i="6"/>
  <c r="U258" i="6"/>
  <c r="T258" i="6"/>
  <c r="W258" i="6" s="1"/>
  <c r="X258" i="6" s="1"/>
  <c r="K258" i="6"/>
  <c r="Z258" i="6" s="1"/>
  <c r="J258" i="6"/>
  <c r="I258" i="6"/>
  <c r="H258" i="6"/>
  <c r="AW257" i="6"/>
  <c r="AU257" i="6"/>
  <c r="AT257" i="6"/>
  <c r="AS257" i="6"/>
  <c r="AR257" i="6"/>
  <c r="AK257" i="6"/>
  <c r="AI257" i="6"/>
  <c r="AJ257" i="6" s="1"/>
  <c r="AH257" i="6"/>
  <c r="AG257" i="6"/>
  <c r="AF257" i="6"/>
  <c r="Y257" i="6"/>
  <c r="V257" i="6"/>
  <c r="U257" i="6"/>
  <c r="T257" i="6"/>
  <c r="W257" i="6" s="1"/>
  <c r="X257" i="6" s="1"/>
  <c r="K257" i="6"/>
  <c r="Z257" i="6" s="1"/>
  <c r="J257" i="6"/>
  <c r="I257" i="6"/>
  <c r="H257" i="6"/>
  <c r="AW256" i="6"/>
  <c r="AV256" i="6"/>
  <c r="AU256" i="6"/>
  <c r="AT256" i="6"/>
  <c r="AS256" i="6"/>
  <c r="AR256" i="6"/>
  <c r="AK256" i="6"/>
  <c r="AI256" i="6"/>
  <c r="AJ256" i="6" s="1"/>
  <c r="AH256" i="6"/>
  <c r="AG256" i="6"/>
  <c r="AF256" i="6"/>
  <c r="Y256" i="6"/>
  <c r="W256" i="6"/>
  <c r="X256" i="6" s="1"/>
  <c r="V256" i="6"/>
  <c r="U256" i="6"/>
  <c r="T256" i="6"/>
  <c r="K256" i="6"/>
  <c r="Z256" i="6" s="1"/>
  <c r="J256" i="6"/>
  <c r="I256" i="6"/>
  <c r="H256" i="6"/>
  <c r="AW255" i="6"/>
  <c r="AU255" i="6"/>
  <c r="AV255" i="6" s="1"/>
  <c r="AT255" i="6"/>
  <c r="AS255" i="6"/>
  <c r="AR255" i="6"/>
  <c r="AK255" i="6"/>
  <c r="AJ255" i="6"/>
  <c r="AI255" i="6"/>
  <c r="AH255" i="6"/>
  <c r="AG255" i="6"/>
  <c r="AF255" i="6"/>
  <c r="Y255" i="6"/>
  <c r="W255" i="6"/>
  <c r="V255" i="6"/>
  <c r="U255" i="6"/>
  <c r="T255" i="6"/>
  <c r="J255" i="6"/>
  <c r="I255" i="6"/>
  <c r="H255" i="6"/>
  <c r="K255" i="6" s="1"/>
  <c r="K253" i="6"/>
  <c r="J253" i="6"/>
  <c r="I253" i="6"/>
  <c r="H253" i="6"/>
  <c r="J252" i="6"/>
  <c r="I252" i="6"/>
  <c r="H252" i="6"/>
  <c r="K252" i="6" s="1"/>
  <c r="K251" i="6"/>
  <c r="J251" i="6"/>
  <c r="I251" i="6"/>
  <c r="H251" i="6"/>
  <c r="J250" i="6"/>
  <c r="I250" i="6"/>
  <c r="H250" i="6"/>
  <c r="K250" i="6" s="1"/>
  <c r="J249" i="6"/>
  <c r="I249" i="6"/>
  <c r="H249" i="6"/>
  <c r="K249" i="6" s="1"/>
  <c r="J248" i="6"/>
  <c r="I248" i="6"/>
  <c r="H248" i="6"/>
  <c r="K248" i="6" s="1"/>
  <c r="K247" i="6"/>
  <c r="J247" i="6"/>
  <c r="I247" i="6"/>
  <c r="H247" i="6"/>
  <c r="AX246" i="6"/>
  <c r="AV246" i="6"/>
  <c r="AU246" i="6"/>
  <c r="AT246" i="6"/>
  <c r="AS246" i="6"/>
  <c r="AL246" i="6"/>
  <c r="AJ246" i="6"/>
  <c r="AI246" i="6"/>
  <c r="AH246" i="6"/>
  <c r="AG246" i="6"/>
  <c r="Z246" i="6"/>
  <c r="X246" i="6"/>
  <c r="W246" i="6"/>
  <c r="V246" i="6"/>
  <c r="U246" i="6"/>
  <c r="AW245" i="6"/>
  <c r="AT245" i="6"/>
  <c r="AS245" i="6"/>
  <c r="AR245" i="6"/>
  <c r="AU245" i="6" s="1"/>
  <c r="AV245" i="6" s="1"/>
  <c r="AK245" i="6"/>
  <c r="AI245" i="6"/>
  <c r="AJ245" i="6" s="1"/>
  <c r="AH245" i="6"/>
  <c r="AG245" i="6"/>
  <c r="AF245" i="6"/>
  <c r="Y245" i="6"/>
  <c r="X245" i="6"/>
  <c r="V245" i="6"/>
  <c r="U245" i="6"/>
  <c r="T245" i="6"/>
  <c r="W245" i="6" s="1"/>
  <c r="J245" i="6"/>
  <c r="I245" i="6"/>
  <c r="H245" i="6"/>
  <c r="K245" i="6" s="1"/>
  <c r="J244" i="6"/>
  <c r="I244" i="6"/>
  <c r="H244" i="6"/>
  <c r="K244" i="6" s="1"/>
  <c r="J243" i="6"/>
  <c r="I243" i="6"/>
  <c r="H243" i="6"/>
  <c r="K243" i="6" s="1"/>
  <c r="J242" i="6"/>
  <c r="I242" i="6"/>
  <c r="H242" i="6"/>
  <c r="K242" i="6" s="1"/>
  <c r="J241" i="6"/>
  <c r="I241" i="6"/>
  <c r="H241" i="6"/>
  <c r="K241" i="6" s="1"/>
  <c r="AW240" i="6"/>
  <c r="AT240" i="6"/>
  <c r="AS240" i="6"/>
  <c r="AR240" i="6"/>
  <c r="AU240" i="6" s="1"/>
  <c r="AV240" i="6" s="1"/>
  <c r="AK240" i="6"/>
  <c r="AH240" i="6"/>
  <c r="AG240" i="6"/>
  <c r="AF240" i="6"/>
  <c r="AI240" i="6" s="1"/>
  <c r="AJ240" i="6" s="1"/>
  <c r="Y240" i="6"/>
  <c r="W240" i="6"/>
  <c r="X240" i="6" s="1"/>
  <c r="V240" i="6"/>
  <c r="U240" i="6"/>
  <c r="T240" i="6"/>
  <c r="J240" i="6"/>
  <c r="I240" i="6"/>
  <c r="H240" i="6"/>
  <c r="K240" i="6" s="1"/>
  <c r="AL240" i="6" s="1"/>
  <c r="AW239" i="6"/>
  <c r="AT239" i="6"/>
  <c r="AS239" i="6"/>
  <c r="AR239" i="6"/>
  <c r="AU239" i="6" s="1"/>
  <c r="AV239" i="6" s="1"/>
  <c r="AK239" i="6"/>
  <c r="AH239" i="6"/>
  <c r="AG239" i="6"/>
  <c r="AF239" i="6"/>
  <c r="AI239" i="6" s="1"/>
  <c r="AJ239" i="6" s="1"/>
  <c r="Y239" i="6"/>
  <c r="V239" i="6"/>
  <c r="U239" i="6"/>
  <c r="T239" i="6"/>
  <c r="W239" i="6" s="1"/>
  <c r="X239" i="6" s="1"/>
  <c r="J239" i="6"/>
  <c r="I239" i="6"/>
  <c r="H239" i="6"/>
  <c r="K239" i="6" s="1"/>
  <c r="Z239" i="6" s="1"/>
  <c r="AW238" i="6"/>
  <c r="AU238" i="6"/>
  <c r="AV238" i="6" s="1"/>
  <c r="AT238" i="6"/>
  <c r="AT236" i="6" s="1"/>
  <c r="AS238" i="6"/>
  <c r="AR238" i="6"/>
  <c r="AK238" i="6"/>
  <c r="AH238" i="6"/>
  <c r="AG238" i="6"/>
  <c r="AF238" i="6"/>
  <c r="AI238" i="6" s="1"/>
  <c r="AJ238" i="6" s="1"/>
  <c r="Y238" i="6"/>
  <c r="V238" i="6"/>
  <c r="U238" i="6"/>
  <c r="T238" i="6"/>
  <c r="W238" i="6" s="1"/>
  <c r="X238" i="6" s="1"/>
  <c r="K238" i="6"/>
  <c r="J238" i="6"/>
  <c r="I238" i="6"/>
  <c r="H238" i="6"/>
  <c r="AW237" i="6"/>
  <c r="AU237" i="6"/>
  <c r="AV237" i="6" s="1"/>
  <c r="AV236" i="6" s="1"/>
  <c r="AT237" i="6"/>
  <c r="AS237" i="6"/>
  <c r="AR237" i="6"/>
  <c r="AK237" i="6"/>
  <c r="AI237" i="6"/>
  <c r="AH237" i="6"/>
  <c r="AH236" i="6" s="1"/>
  <c r="AG237" i="6"/>
  <c r="AG236" i="6" s="1"/>
  <c r="AF237" i="6"/>
  <c r="Y237" i="6"/>
  <c r="V237" i="6"/>
  <c r="V236" i="6" s="1"/>
  <c r="U237" i="6"/>
  <c r="U236" i="6" s="1"/>
  <c r="T237" i="6"/>
  <c r="W237" i="6" s="1"/>
  <c r="J237" i="6"/>
  <c r="I237" i="6"/>
  <c r="H237" i="6"/>
  <c r="K237" i="6" s="1"/>
  <c r="AU236" i="6"/>
  <c r="AW235" i="6"/>
  <c r="AU235" i="6"/>
  <c r="AV235" i="6" s="1"/>
  <c r="AV234" i="6" s="1"/>
  <c r="AT235" i="6"/>
  <c r="AS235" i="6"/>
  <c r="AR235" i="6"/>
  <c r="AK235" i="6"/>
  <c r="AH235" i="6"/>
  <c r="AG235" i="6"/>
  <c r="AG234" i="6" s="1"/>
  <c r="AF235" i="6"/>
  <c r="AI235" i="6" s="1"/>
  <c r="Y235" i="6"/>
  <c r="X235" i="6"/>
  <c r="X234" i="6" s="1"/>
  <c r="W235" i="6"/>
  <c r="W234" i="6" s="1"/>
  <c r="V235" i="6"/>
  <c r="U235" i="6"/>
  <c r="T235" i="6"/>
  <c r="J235" i="6"/>
  <c r="I235" i="6"/>
  <c r="I234" i="6" s="1"/>
  <c r="H235" i="6"/>
  <c r="K235" i="6" s="1"/>
  <c r="K234" i="6" s="1"/>
  <c r="AU234" i="6"/>
  <c r="AT234" i="6"/>
  <c r="AS234" i="6"/>
  <c r="AH234" i="6"/>
  <c r="V234" i="6"/>
  <c r="U234" i="6"/>
  <c r="J234" i="6"/>
  <c r="AW233" i="6"/>
  <c r="AT233" i="6"/>
  <c r="AS233" i="6"/>
  <c r="AR233" i="6"/>
  <c r="AU233" i="6" s="1"/>
  <c r="AV233" i="6" s="1"/>
  <c r="AK233" i="6"/>
  <c r="AH233" i="6"/>
  <c r="AG233" i="6"/>
  <c r="AF233" i="6"/>
  <c r="AI233" i="6" s="1"/>
  <c r="AJ233" i="6" s="1"/>
  <c r="Y233" i="6"/>
  <c r="W233" i="6"/>
  <c r="X233" i="6" s="1"/>
  <c r="V233" i="6"/>
  <c r="U233" i="6"/>
  <c r="T233" i="6"/>
  <c r="J233" i="6"/>
  <c r="I233" i="6"/>
  <c r="H233" i="6"/>
  <c r="K233" i="6" s="1"/>
  <c r="AU232" i="6"/>
  <c r="AV232" i="6" s="1"/>
  <c r="AT232" i="6"/>
  <c r="AS232" i="6"/>
  <c r="AR232" i="6"/>
  <c r="AO232" i="6"/>
  <c r="AI232" i="6"/>
  <c r="AJ232" i="6" s="1"/>
  <c r="AH232" i="6"/>
  <c r="AG232" i="6"/>
  <c r="AF232" i="6"/>
  <c r="AC232" i="6"/>
  <c r="AW232" i="6" s="1"/>
  <c r="Y232" i="6"/>
  <c r="W232" i="6"/>
  <c r="X232" i="6" s="1"/>
  <c r="V232" i="6"/>
  <c r="U232" i="6"/>
  <c r="T232" i="6"/>
  <c r="K232" i="6"/>
  <c r="J232" i="6"/>
  <c r="I232" i="6"/>
  <c r="H232" i="6"/>
  <c r="AW231" i="6"/>
  <c r="AV231" i="6"/>
  <c r="AU231" i="6"/>
  <c r="AT231" i="6"/>
  <c r="AS231" i="6"/>
  <c r="AR231" i="6"/>
  <c r="AO231" i="6"/>
  <c r="AK231" i="6"/>
  <c r="AJ231" i="6"/>
  <c r="AG231" i="6"/>
  <c r="AF231" i="6"/>
  <c r="AC231" i="6"/>
  <c r="AI231" i="6" s="1"/>
  <c r="Y231" i="6"/>
  <c r="X231" i="6"/>
  <c r="W231" i="6"/>
  <c r="V231" i="6"/>
  <c r="U231" i="6"/>
  <c r="T231" i="6"/>
  <c r="J231" i="6"/>
  <c r="I231" i="6"/>
  <c r="H231" i="6"/>
  <c r="K231" i="6" s="1"/>
  <c r="AR230" i="6"/>
  <c r="AO230" i="6"/>
  <c r="AF230" i="6"/>
  <c r="AC230" i="6"/>
  <c r="Y230" i="6"/>
  <c r="V230" i="6"/>
  <c r="U230" i="6"/>
  <c r="T230" i="6"/>
  <c r="W230" i="6" s="1"/>
  <c r="X230" i="6" s="1"/>
  <c r="K230" i="6"/>
  <c r="J230" i="6"/>
  <c r="I230" i="6"/>
  <c r="H230" i="6"/>
  <c r="AU229" i="6"/>
  <c r="AV229" i="6" s="1"/>
  <c r="AT229" i="6"/>
  <c r="AR229" i="6"/>
  <c r="AO229" i="6"/>
  <c r="AS229" i="6" s="1"/>
  <c r="AI229" i="6"/>
  <c r="AJ229" i="6" s="1"/>
  <c r="AH229" i="6"/>
  <c r="AF229" i="6"/>
  <c r="AC229" i="6"/>
  <c r="AG229" i="6" s="1"/>
  <c r="Y229" i="6"/>
  <c r="W229" i="6"/>
  <c r="X229" i="6" s="1"/>
  <c r="V229" i="6"/>
  <c r="U229" i="6"/>
  <c r="T229" i="6"/>
  <c r="K229" i="6"/>
  <c r="J229" i="6"/>
  <c r="I229" i="6"/>
  <c r="H229" i="6"/>
  <c r="AW228" i="6"/>
  <c r="AT228" i="6"/>
  <c r="AR228" i="6"/>
  <c r="AO228" i="6"/>
  <c r="AU228" i="6" s="1"/>
  <c r="AV228" i="6" s="1"/>
  <c r="AK228" i="6"/>
  <c r="AH228" i="6"/>
  <c r="AF228" i="6"/>
  <c r="AC228" i="6"/>
  <c r="AI228" i="6" s="1"/>
  <c r="AJ228" i="6" s="1"/>
  <c r="Y228" i="6"/>
  <c r="V228" i="6"/>
  <c r="U228" i="6"/>
  <c r="T228" i="6"/>
  <c r="W228" i="6" s="1"/>
  <c r="X228" i="6" s="1"/>
  <c r="K228" i="6"/>
  <c r="J228" i="6"/>
  <c r="I228" i="6"/>
  <c r="H228" i="6"/>
  <c r="AW227" i="6"/>
  <c r="AT227" i="6"/>
  <c r="AS227" i="6"/>
  <c r="AR227" i="6"/>
  <c r="AU227" i="6" s="1"/>
  <c r="AV227" i="6" s="1"/>
  <c r="AO227" i="6"/>
  <c r="AK227" i="6"/>
  <c r="AH227" i="6"/>
  <c r="AG227" i="6"/>
  <c r="AF227" i="6"/>
  <c r="AC227" i="6"/>
  <c r="Y227" i="6"/>
  <c r="V227" i="6"/>
  <c r="U227" i="6"/>
  <c r="T227" i="6"/>
  <c r="W227" i="6" s="1"/>
  <c r="X227" i="6" s="1"/>
  <c r="K227" i="6"/>
  <c r="J227" i="6"/>
  <c r="I227" i="6"/>
  <c r="H227" i="6"/>
  <c r="AW226" i="6"/>
  <c r="AV226" i="6"/>
  <c r="AU226" i="6"/>
  <c r="AT226" i="6"/>
  <c r="AS226" i="6"/>
  <c r="AR226" i="6"/>
  <c r="AO226" i="6"/>
  <c r="AK226" i="6"/>
  <c r="AI226" i="6"/>
  <c r="AJ226" i="6" s="1"/>
  <c r="AH226" i="6"/>
  <c r="AG226" i="6"/>
  <c r="AF226" i="6"/>
  <c r="AC226" i="6"/>
  <c r="Y226" i="6"/>
  <c r="W226" i="6"/>
  <c r="X226" i="6" s="1"/>
  <c r="V226" i="6"/>
  <c r="U226" i="6"/>
  <c r="T226" i="6"/>
  <c r="J226" i="6"/>
  <c r="I226" i="6"/>
  <c r="H226" i="6"/>
  <c r="K226" i="6" s="1"/>
  <c r="AR225" i="6"/>
  <c r="AO225" i="6"/>
  <c r="AF225" i="6"/>
  <c r="AC225" i="6"/>
  <c r="Y225" i="6"/>
  <c r="W225" i="6"/>
  <c r="X225" i="6" s="1"/>
  <c r="V225" i="6"/>
  <c r="U225" i="6"/>
  <c r="T225" i="6"/>
  <c r="J225" i="6"/>
  <c r="I225" i="6"/>
  <c r="H225" i="6"/>
  <c r="K225" i="6" s="1"/>
  <c r="AU224" i="6"/>
  <c r="AV224" i="6" s="1"/>
  <c r="AX224" i="6" s="1"/>
  <c r="AT224" i="6"/>
  <c r="AS224" i="6"/>
  <c r="AR224" i="6"/>
  <c r="AO224" i="6"/>
  <c r="AI224" i="6"/>
  <c r="AJ224" i="6" s="1"/>
  <c r="AH224" i="6"/>
  <c r="AG224" i="6"/>
  <c r="AF224" i="6"/>
  <c r="AC224" i="6"/>
  <c r="AW224" i="6" s="1"/>
  <c r="Y224" i="6"/>
  <c r="W224" i="6"/>
  <c r="X224" i="6" s="1"/>
  <c r="V224" i="6"/>
  <c r="U224" i="6"/>
  <c r="T224" i="6"/>
  <c r="K224" i="6"/>
  <c r="J224" i="6"/>
  <c r="I224" i="6"/>
  <c r="H224" i="6"/>
  <c r="AW223" i="6"/>
  <c r="AV223" i="6"/>
  <c r="AU223" i="6"/>
  <c r="AT223" i="6"/>
  <c r="AS223" i="6"/>
  <c r="AR223" i="6"/>
  <c r="AO223" i="6"/>
  <c r="AK223" i="6"/>
  <c r="AI223" i="6"/>
  <c r="AJ223" i="6" s="1"/>
  <c r="AH223" i="6"/>
  <c r="AG223" i="6"/>
  <c r="AF223" i="6"/>
  <c r="AC223" i="6"/>
  <c r="Y223" i="6"/>
  <c r="W223" i="6"/>
  <c r="X223" i="6" s="1"/>
  <c r="V223" i="6"/>
  <c r="U223" i="6"/>
  <c r="T223" i="6"/>
  <c r="J223" i="6"/>
  <c r="I223" i="6"/>
  <c r="H223" i="6"/>
  <c r="K223" i="6" s="1"/>
  <c r="K222" i="6"/>
  <c r="J222" i="6"/>
  <c r="I222" i="6"/>
  <c r="H222" i="6"/>
  <c r="AW221" i="6"/>
  <c r="AV221" i="6"/>
  <c r="AT221" i="6"/>
  <c r="AS221" i="6"/>
  <c r="AR221" i="6"/>
  <c r="AU221" i="6" s="1"/>
  <c r="AO221" i="6"/>
  <c r="AK221" i="6"/>
  <c r="AH221" i="6"/>
  <c r="AG221" i="6"/>
  <c r="AF221" i="6"/>
  <c r="AI221" i="6" s="1"/>
  <c r="AJ221" i="6" s="1"/>
  <c r="AC221" i="6"/>
  <c r="Y221" i="6"/>
  <c r="V221" i="6"/>
  <c r="U221" i="6"/>
  <c r="T221" i="6"/>
  <c r="W221" i="6" s="1"/>
  <c r="X221" i="6" s="1"/>
  <c r="J221" i="6"/>
  <c r="I221" i="6"/>
  <c r="H221" i="6"/>
  <c r="K221" i="6" s="1"/>
  <c r="J220" i="6"/>
  <c r="I220" i="6"/>
  <c r="H220" i="6"/>
  <c r="K220" i="6" s="1"/>
  <c r="AT219" i="6"/>
  <c r="AR219" i="6"/>
  <c r="AO219" i="6"/>
  <c r="AF219" i="6"/>
  <c r="AC219" i="6"/>
  <c r="Y219" i="6"/>
  <c r="V219" i="6"/>
  <c r="U219" i="6"/>
  <c r="T219" i="6"/>
  <c r="W219" i="6" s="1"/>
  <c r="X219" i="6" s="1"/>
  <c r="J219" i="6"/>
  <c r="I219" i="6"/>
  <c r="H219" i="6"/>
  <c r="K219" i="6" s="1"/>
  <c r="Z219" i="6" s="1"/>
  <c r="AW218" i="6"/>
  <c r="AU218" i="6"/>
  <c r="AV218" i="6" s="1"/>
  <c r="AT218" i="6"/>
  <c r="AS218" i="6"/>
  <c r="AR218" i="6"/>
  <c r="AK218" i="6"/>
  <c r="AJ218" i="6"/>
  <c r="AI218" i="6"/>
  <c r="AH218" i="6"/>
  <c r="AG218" i="6"/>
  <c r="AF218" i="6"/>
  <c r="Y218" i="6"/>
  <c r="V218" i="6"/>
  <c r="U218" i="6"/>
  <c r="T218" i="6"/>
  <c r="W218" i="6" s="1"/>
  <c r="X218" i="6" s="1"/>
  <c r="K218" i="6"/>
  <c r="J218" i="6"/>
  <c r="I218" i="6"/>
  <c r="H218" i="6"/>
  <c r="AW217" i="6"/>
  <c r="AV217" i="6"/>
  <c r="AU217" i="6"/>
  <c r="AT217" i="6"/>
  <c r="AR217" i="6"/>
  <c r="AO217" i="6"/>
  <c r="AS217" i="6" s="1"/>
  <c r="AK217" i="6"/>
  <c r="AI217" i="6"/>
  <c r="AJ217" i="6" s="1"/>
  <c r="AH217" i="6"/>
  <c r="AF217" i="6"/>
  <c r="AC217" i="6"/>
  <c r="AG217" i="6" s="1"/>
  <c r="Y217" i="6"/>
  <c r="X217" i="6"/>
  <c r="W217" i="6"/>
  <c r="V217" i="6"/>
  <c r="U217" i="6"/>
  <c r="T217" i="6"/>
  <c r="J217" i="6"/>
  <c r="I217" i="6"/>
  <c r="H217" i="6"/>
  <c r="K217" i="6" s="1"/>
  <c r="Z217" i="6" s="1"/>
  <c r="AR216" i="6"/>
  <c r="AO216" i="6"/>
  <c r="AK216" i="6"/>
  <c r="AG216" i="6"/>
  <c r="AF216" i="6"/>
  <c r="AC216" i="6"/>
  <c r="Y216" i="6"/>
  <c r="V216" i="6"/>
  <c r="U216" i="6"/>
  <c r="T216" i="6"/>
  <c r="W216" i="6" s="1"/>
  <c r="X216" i="6" s="1"/>
  <c r="K216" i="6"/>
  <c r="Z216" i="6" s="1"/>
  <c r="J216" i="6"/>
  <c r="I216" i="6"/>
  <c r="H216" i="6"/>
  <c r="AW215" i="6"/>
  <c r="AV215" i="6"/>
  <c r="AT215" i="6"/>
  <c r="AS215" i="6"/>
  <c r="AR215" i="6"/>
  <c r="AU215" i="6" s="1"/>
  <c r="AO215" i="6"/>
  <c r="AK215" i="6"/>
  <c r="AJ215" i="6"/>
  <c r="AI215" i="6"/>
  <c r="AH215" i="6"/>
  <c r="AG215" i="6"/>
  <c r="AF215" i="6"/>
  <c r="AC215" i="6"/>
  <c r="Y215" i="6"/>
  <c r="W215" i="6"/>
  <c r="X215" i="6" s="1"/>
  <c r="V215" i="6"/>
  <c r="U215" i="6"/>
  <c r="T215" i="6"/>
  <c r="J215" i="6"/>
  <c r="I215" i="6"/>
  <c r="H215" i="6"/>
  <c r="K215" i="6" s="1"/>
  <c r="AW214" i="6"/>
  <c r="AR214" i="6"/>
  <c r="AO214" i="6"/>
  <c r="AK214" i="6"/>
  <c r="AI214" i="6"/>
  <c r="AJ214" i="6" s="1"/>
  <c r="AF214" i="6"/>
  <c r="AC214" i="6"/>
  <c r="Y214" i="6"/>
  <c r="X214" i="6"/>
  <c r="W214" i="6"/>
  <c r="V214" i="6"/>
  <c r="U214" i="6"/>
  <c r="T214" i="6"/>
  <c r="J214" i="6"/>
  <c r="I214" i="6"/>
  <c r="H214" i="6"/>
  <c r="K214" i="6" s="1"/>
  <c r="AT213" i="6"/>
  <c r="AS213" i="6"/>
  <c r="AR213" i="6"/>
  <c r="AO213" i="6"/>
  <c r="AF213" i="6"/>
  <c r="AC213" i="6"/>
  <c r="Y213" i="6"/>
  <c r="V213" i="6"/>
  <c r="U213" i="6"/>
  <c r="T213" i="6"/>
  <c r="W213" i="6" s="1"/>
  <c r="X213" i="6" s="1"/>
  <c r="J213" i="6"/>
  <c r="I213" i="6"/>
  <c r="H213" i="6"/>
  <c r="K213" i="6" s="1"/>
  <c r="Z213" i="6" s="1"/>
  <c r="AW212" i="6"/>
  <c r="AU212" i="6"/>
  <c r="AV212" i="6" s="1"/>
  <c r="AT212" i="6"/>
  <c r="AS212" i="6"/>
  <c r="AR212" i="6"/>
  <c r="AO212" i="6"/>
  <c r="AK212" i="6"/>
  <c r="AJ212" i="6"/>
  <c r="AI212" i="6"/>
  <c r="AH212" i="6"/>
  <c r="AG212" i="6"/>
  <c r="AF212" i="6"/>
  <c r="AC212" i="6"/>
  <c r="Y212" i="6"/>
  <c r="W212" i="6"/>
  <c r="X212" i="6" s="1"/>
  <c r="V212" i="6"/>
  <c r="U212" i="6"/>
  <c r="T212" i="6"/>
  <c r="J212" i="6"/>
  <c r="I212" i="6"/>
  <c r="H212" i="6"/>
  <c r="K212" i="6" s="1"/>
  <c r="AW211" i="6"/>
  <c r="AR211" i="6"/>
  <c r="AO211" i="6"/>
  <c r="AK211" i="6"/>
  <c r="AG211" i="6"/>
  <c r="AF211" i="6"/>
  <c r="AC211" i="6"/>
  <c r="Y211" i="6"/>
  <c r="V211" i="6"/>
  <c r="U211" i="6"/>
  <c r="T211" i="6"/>
  <c r="W211" i="6" s="1"/>
  <c r="X211" i="6" s="1"/>
  <c r="K211" i="6"/>
  <c r="J211" i="6"/>
  <c r="I211" i="6"/>
  <c r="H211" i="6"/>
  <c r="AT210" i="6"/>
  <c r="AS210" i="6"/>
  <c r="AR210" i="6"/>
  <c r="AU210" i="6" s="1"/>
  <c r="AV210" i="6" s="1"/>
  <c r="AO210" i="6"/>
  <c r="AF210" i="6"/>
  <c r="AC210" i="6"/>
  <c r="Y210" i="6"/>
  <c r="W210" i="6"/>
  <c r="X210" i="6" s="1"/>
  <c r="V210" i="6"/>
  <c r="U210" i="6"/>
  <c r="T210" i="6"/>
  <c r="K210" i="6"/>
  <c r="J210" i="6"/>
  <c r="I210" i="6"/>
  <c r="H210" i="6"/>
  <c r="AR209" i="6"/>
  <c r="AO209" i="6"/>
  <c r="AF209" i="6"/>
  <c r="AC209" i="6"/>
  <c r="Y209" i="6"/>
  <c r="W209" i="6"/>
  <c r="X209" i="6" s="1"/>
  <c r="V209" i="6"/>
  <c r="U209" i="6"/>
  <c r="T209" i="6"/>
  <c r="J209" i="6"/>
  <c r="I209" i="6"/>
  <c r="H209" i="6"/>
  <c r="K209" i="6" s="1"/>
  <c r="AS208" i="6"/>
  <c r="AR208" i="6"/>
  <c r="AO208" i="6"/>
  <c r="AF208" i="6"/>
  <c r="AC208" i="6"/>
  <c r="Y208" i="6"/>
  <c r="V208" i="6"/>
  <c r="U208" i="6"/>
  <c r="T208" i="6"/>
  <c r="W208" i="6" s="1"/>
  <c r="X208" i="6" s="1"/>
  <c r="J208" i="6"/>
  <c r="I208" i="6"/>
  <c r="H208" i="6"/>
  <c r="K208" i="6" s="1"/>
  <c r="Z208" i="6" s="1"/>
  <c r="AW207" i="6"/>
  <c r="AU207" i="6"/>
  <c r="AV207" i="6" s="1"/>
  <c r="AT207" i="6"/>
  <c r="AS207" i="6"/>
  <c r="AR207" i="6"/>
  <c r="AO207" i="6"/>
  <c r="AK207" i="6"/>
  <c r="AH207" i="6"/>
  <c r="AG207" i="6"/>
  <c r="AF207" i="6"/>
  <c r="AI207" i="6" s="1"/>
  <c r="AJ207" i="6" s="1"/>
  <c r="AC207" i="6"/>
  <c r="Y207" i="6"/>
  <c r="W207" i="6"/>
  <c r="X207" i="6" s="1"/>
  <c r="V207" i="6"/>
  <c r="U207" i="6"/>
  <c r="T207" i="6"/>
  <c r="J207" i="6"/>
  <c r="I207" i="6"/>
  <c r="H207" i="6"/>
  <c r="K207" i="6" s="1"/>
  <c r="AW206" i="6"/>
  <c r="AR206" i="6"/>
  <c r="AO206" i="6"/>
  <c r="AK206" i="6"/>
  <c r="AJ206" i="6"/>
  <c r="AI206" i="6"/>
  <c r="AF206" i="6"/>
  <c r="AC206" i="6"/>
  <c r="Y206" i="6"/>
  <c r="W206" i="6"/>
  <c r="X206" i="6" s="1"/>
  <c r="V206" i="6"/>
  <c r="U206" i="6"/>
  <c r="T206" i="6"/>
  <c r="K206" i="6"/>
  <c r="J206" i="6"/>
  <c r="I206" i="6"/>
  <c r="H206" i="6"/>
  <c r="AU205" i="6"/>
  <c r="AV205" i="6" s="1"/>
  <c r="AT205" i="6"/>
  <c r="AR205" i="6"/>
  <c r="AO205" i="6"/>
  <c r="AS205" i="6" s="1"/>
  <c r="AH205" i="6"/>
  <c r="AG205" i="6"/>
  <c r="AF205" i="6"/>
  <c r="AI205" i="6" s="1"/>
  <c r="AJ205" i="6" s="1"/>
  <c r="AC205" i="6"/>
  <c r="Y205" i="6"/>
  <c r="V205" i="6"/>
  <c r="U205" i="6"/>
  <c r="U200" i="6" s="1"/>
  <c r="T205" i="6"/>
  <c r="W205" i="6" s="1"/>
  <c r="X205" i="6" s="1"/>
  <c r="K205" i="6"/>
  <c r="AX205" i="6" s="1"/>
  <c r="J205" i="6"/>
  <c r="I205" i="6"/>
  <c r="H205" i="6"/>
  <c r="AW204" i="6"/>
  <c r="AU204" i="6"/>
  <c r="AV204" i="6" s="1"/>
  <c r="AT204" i="6"/>
  <c r="AS204" i="6"/>
  <c r="AR204" i="6"/>
  <c r="AO204" i="6"/>
  <c r="AK204" i="6"/>
  <c r="AJ204" i="6"/>
  <c r="AI204" i="6"/>
  <c r="AH204" i="6"/>
  <c r="AG204" i="6"/>
  <c r="AF204" i="6"/>
  <c r="AC204" i="6"/>
  <c r="Y204" i="6"/>
  <c r="W204" i="6"/>
  <c r="X204" i="6" s="1"/>
  <c r="V204" i="6"/>
  <c r="U204" i="6"/>
  <c r="T204" i="6"/>
  <c r="J204" i="6"/>
  <c r="I204" i="6"/>
  <c r="H204" i="6"/>
  <c r="K204" i="6" s="1"/>
  <c r="AW203" i="6"/>
  <c r="AR203" i="6"/>
  <c r="AO203" i="6"/>
  <c r="AK203" i="6"/>
  <c r="AG203" i="6"/>
  <c r="AF203" i="6"/>
  <c r="AC203" i="6"/>
  <c r="Y203" i="6"/>
  <c r="V203" i="6"/>
  <c r="U203" i="6"/>
  <c r="T203" i="6"/>
  <c r="W203" i="6" s="1"/>
  <c r="X203" i="6" s="1"/>
  <c r="J203" i="6"/>
  <c r="I203" i="6"/>
  <c r="H203" i="6"/>
  <c r="K203" i="6" s="1"/>
  <c r="AT202" i="6"/>
  <c r="AS202" i="6"/>
  <c r="AR202" i="6"/>
  <c r="AU202" i="6" s="1"/>
  <c r="AV202" i="6" s="1"/>
  <c r="AO202" i="6"/>
  <c r="AF202" i="6"/>
  <c r="AC202" i="6"/>
  <c r="Y202" i="6"/>
  <c r="W202" i="6"/>
  <c r="X202" i="6" s="1"/>
  <c r="V202" i="6"/>
  <c r="U202" i="6"/>
  <c r="T202" i="6"/>
  <c r="J202" i="6"/>
  <c r="I202" i="6"/>
  <c r="H202" i="6"/>
  <c r="K202" i="6" s="1"/>
  <c r="AR201" i="6"/>
  <c r="AO201" i="6"/>
  <c r="AF201" i="6"/>
  <c r="AC201" i="6"/>
  <c r="Y201" i="6"/>
  <c r="W201" i="6"/>
  <c r="X201" i="6" s="1"/>
  <c r="V201" i="6"/>
  <c r="U201" i="6"/>
  <c r="T201" i="6"/>
  <c r="K201" i="6"/>
  <c r="Z201" i="6" s="1"/>
  <c r="J201" i="6"/>
  <c r="I201" i="6"/>
  <c r="H201" i="6"/>
  <c r="AR200" i="6"/>
  <c r="AF200" i="6"/>
  <c r="V200" i="6"/>
  <c r="T200" i="6"/>
  <c r="AW199" i="6"/>
  <c r="AU199" i="6"/>
  <c r="AV199" i="6" s="1"/>
  <c r="AT199" i="6"/>
  <c r="AS199" i="6"/>
  <c r="AR199" i="6"/>
  <c r="AK199" i="6"/>
  <c r="AJ199" i="6"/>
  <c r="AI199" i="6"/>
  <c r="AH199" i="6"/>
  <c r="AG199" i="6"/>
  <c r="AF199" i="6"/>
  <c r="Y199" i="6"/>
  <c r="V199" i="6"/>
  <c r="U199" i="6"/>
  <c r="T199" i="6"/>
  <c r="W199" i="6" s="1"/>
  <c r="X199" i="6" s="1"/>
  <c r="J199" i="6"/>
  <c r="I199" i="6"/>
  <c r="H199" i="6"/>
  <c r="K199" i="6" s="1"/>
  <c r="AW198" i="6"/>
  <c r="AT198" i="6"/>
  <c r="AS198" i="6"/>
  <c r="AR198" i="6"/>
  <c r="AU198" i="6" s="1"/>
  <c r="AV198" i="6" s="1"/>
  <c r="AK198" i="6"/>
  <c r="AI198" i="6"/>
  <c r="AJ198" i="6" s="1"/>
  <c r="AH198" i="6"/>
  <c r="AG198" i="6"/>
  <c r="AF198" i="6"/>
  <c r="Y198" i="6"/>
  <c r="W198" i="6"/>
  <c r="X198" i="6" s="1"/>
  <c r="AX198" i="6" s="1"/>
  <c r="V198" i="6"/>
  <c r="U198" i="6"/>
  <c r="T198" i="6"/>
  <c r="J198" i="6"/>
  <c r="I198" i="6"/>
  <c r="H198" i="6"/>
  <c r="K198" i="6" s="1"/>
  <c r="AL198" i="6" s="1"/>
  <c r="AW197" i="6"/>
  <c r="AT197" i="6"/>
  <c r="AS197" i="6"/>
  <c r="AR197" i="6"/>
  <c r="AU197" i="6" s="1"/>
  <c r="AV197" i="6" s="1"/>
  <c r="AK197" i="6"/>
  <c r="AH197" i="6"/>
  <c r="AG197" i="6"/>
  <c r="AF197" i="6"/>
  <c r="AI197" i="6" s="1"/>
  <c r="AJ197" i="6" s="1"/>
  <c r="Y197" i="6"/>
  <c r="W197" i="6"/>
  <c r="X197" i="6" s="1"/>
  <c r="V197" i="6"/>
  <c r="U197" i="6"/>
  <c r="T197" i="6"/>
  <c r="K197" i="6"/>
  <c r="AX197" i="6" s="1"/>
  <c r="J197" i="6"/>
  <c r="I197" i="6"/>
  <c r="H197" i="6"/>
  <c r="AW196" i="6"/>
  <c r="AT196" i="6"/>
  <c r="AS196" i="6"/>
  <c r="AR196" i="6"/>
  <c r="AU196" i="6" s="1"/>
  <c r="AV196" i="6" s="1"/>
  <c r="AL196" i="6"/>
  <c r="AK196" i="6"/>
  <c r="AH196" i="6"/>
  <c r="AG196" i="6"/>
  <c r="AF196" i="6"/>
  <c r="AI196" i="6" s="1"/>
  <c r="AJ196" i="6" s="1"/>
  <c r="Y196" i="6"/>
  <c r="X196" i="6"/>
  <c r="W196" i="6"/>
  <c r="V196" i="6"/>
  <c r="U196" i="6"/>
  <c r="T196" i="6"/>
  <c r="J196" i="6"/>
  <c r="I196" i="6"/>
  <c r="H196" i="6"/>
  <c r="K196" i="6" s="1"/>
  <c r="AW195" i="6"/>
  <c r="AU195" i="6"/>
  <c r="AV195" i="6" s="1"/>
  <c r="AT195" i="6"/>
  <c r="AS195" i="6"/>
  <c r="AR195" i="6"/>
  <c r="AK195" i="6"/>
  <c r="AH195" i="6"/>
  <c r="AG195" i="6"/>
  <c r="AF195" i="6"/>
  <c r="AI195" i="6" s="1"/>
  <c r="AJ195" i="6" s="1"/>
  <c r="Y195" i="6"/>
  <c r="V195" i="6"/>
  <c r="U195" i="6"/>
  <c r="T195" i="6"/>
  <c r="W195" i="6" s="1"/>
  <c r="X195" i="6" s="1"/>
  <c r="J195" i="6"/>
  <c r="I195" i="6"/>
  <c r="H195" i="6"/>
  <c r="K195" i="6" s="1"/>
  <c r="AX195" i="6" s="1"/>
  <c r="AW194" i="6"/>
  <c r="AU194" i="6"/>
  <c r="AV194" i="6" s="1"/>
  <c r="AT194" i="6"/>
  <c r="AS194" i="6"/>
  <c r="AR194" i="6"/>
  <c r="AK194" i="6"/>
  <c r="AH194" i="6"/>
  <c r="AG194" i="6"/>
  <c r="AF194" i="6"/>
  <c r="AI194" i="6" s="1"/>
  <c r="AJ194" i="6" s="1"/>
  <c r="Y194" i="6"/>
  <c r="V194" i="6"/>
  <c r="U194" i="6"/>
  <c r="T194" i="6"/>
  <c r="W194" i="6" s="1"/>
  <c r="X194" i="6" s="1"/>
  <c r="J194" i="6"/>
  <c r="I194" i="6"/>
  <c r="H194" i="6"/>
  <c r="K194" i="6" s="1"/>
  <c r="AX193" i="6"/>
  <c r="AV193" i="6"/>
  <c r="AU193" i="6"/>
  <c r="AT193" i="6"/>
  <c r="AS193" i="6"/>
  <c r="AL193" i="6"/>
  <c r="AJ193" i="6"/>
  <c r="AI193" i="6"/>
  <c r="AH193" i="6"/>
  <c r="AG193" i="6"/>
  <c r="Z193" i="6"/>
  <c r="X193" i="6"/>
  <c r="W193" i="6"/>
  <c r="V193" i="6"/>
  <c r="U193" i="6"/>
  <c r="AW192" i="6"/>
  <c r="AV192" i="6"/>
  <c r="AU192" i="6"/>
  <c r="AT192" i="6"/>
  <c r="AS192" i="6"/>
  <c r="AR192" i="6"/>
  <c r="AK192" i="6"/>
  <c r="AI192" i="6"/>
  <c r="AJ192" i="6" s="1"/>
  <c r="AH192" i="6"/>
  <c r="AG192" i="6"/>
  <c r="AF192" i="6"/>
  <c r="Y192" i="6"/>
  <c r="W192" i="6"/>
  <c r="X192" i="6" s="1"/>
  <c r="V192" i="6"/>
  <c r="U192" i="6"/>
  <c r="T192" i="6"/>
  <c r="J192" i="6"/>
  <c r="I192" i="6"/>
  <c r="H192" i="6"/>
  <c r="K192" i="6" s="1"/>
  <c r="AW191" i="6"/>
  <c r="AT191" i="6"/>
  <c r="AS191" i="6"/>
  <c r="AR191" i="6"/>
  <c r="AU191" i="6" s="1"/>
  <c r="AV191" i="6" s="1"/>
  <c r="AK191" i="6"/>
  <c r="AI191" i="6"/>
  <c r="AJ191" i="6" s="1"/>
  <c r="AH191" i="6"/>
  <c r="AG191" i="6"/>
  <c r="AF191" i="6"/>
  <c r="Y191" i="6"/>
  <c r="W191" i="6"/>
  <c r="X191" i="6" s="1"/>
  <c r="V191" i="6"/>
  <c r="U191" i="6"/>
  <c r="T191" i="6"/>
  <c r="J191" i="6"/>
  <c r="I191" i="6"/>
  <c r="H191" i="6"/>
  <c r="K191" i="6" s="1"/>
  <c r="AW190" i="6"/>
  <c r="AT190" i="6"/>
  <c r="AS190" i="6"/>
  <c r="AR190" i="6"/>
  <c r="AU190" i="6" s="1"/>
  <c r="AV190" i="6" s="1"/>
  <c r="AK190" i="6"/>
  <c r="AI190" i="6"/>
  <c r="AJ190" i="6" s="1"/>
  <c r="AH190" i="6"/>
  <c r="AG190" i="6"/>
  <c r="AF190" i="6"/>
  <c r="Y190" i="6"/>
  <c r="X190" i="6"/>
  <c r="W190" i="6"/>
  <c r="V190" i="6"/>
  <c r="U190" i="6"/>
  <c r="T190" i="6"/>
  <c r="J190" i="6"/>
  <c r="I190" i="6"/>
  <c r="H190" i="6"/>
  <c r="K190" i="6" s="1"/>
  <c r="AX190" i="6" s="1"/>
  <c r="AW189" i="6"/>
  <c r="AT189" i="6"/>
  <c r="AS189" i="6"/>
  <c r="AR189" i="6"/>
  <c r="AU189" i="6" s="1"/>
  <c r="AV189" i="6" s="1"/>
  <c r="AK189" i="6"/>
  <c r="AJ189" i="6"/>
  <c r="AH189" i="6"/>
  <c r="AG189" i="6"/>
  <c r="AF189" i="6"/>
  <c r="AI189" i="6" s="1"/>
  <c r="Y189" i="6"/>
  <c r="X189" i="6"/>
  <c r="W189" i="6"/>
  <c r="V189" i="6"/>
  <c r="U189" i="6"/>
  <c r="T189" i="6"/>
  <c r="J189" i="6"/>
  <c r="I189" i="6"/>
  <c r="H189" i="6"/>
  <c r="K189" i="6" s="1"/>
  <c r="AL189" i="6" s="1"/>
  <c r="AW188" i="6"/>
  <c r="AT188" i="6"/>
  <c r="AS188" i="6"/>
  <c r="AR188" i="6"/>
  <c r="AU188" i="6" s="1"/>
  <c r="AV188" i="6" s="1"/>
  <c r="AK188" i="6"/>
  <c r="AH188" i="6"/>
  <c r="AG188" i="6"/>
  <c r="AF188" i="6"/>
  <c r="AI188" i="6" s="1"/>
  <c r="AJ188" i="6" s="1"/>
  <c r="Y188" i="6"/>
  <c r="V188" i="6"/>
  <c r="U188" i="6"/>
  <c r="T188" i="6"/>
  <c r="W188" i="6" s="1"/>
  <c r="X188" i="6" s="1"/>
  <c r="J188" i="6"/>
  <c r="I188" i="6"/>
  <c r="H188" i="6"/>
  <c r="K188" i="6" s="1"/>
  <c r="AX188" i="6" s="1"/>
  <c r="AW187" i="6"/>
  <c r="AU187" i="6"/>
  <c r="AV187" i="6" s="1"/>
  <c r="AT187" i="6"/>
  <c r="AS187" i="6"/>
  <c r="AR187" i="6"/>
  <c r="AK187" i="6"/>
  <c r="AH187" i="6"/>
  <c r="AG187" i="6"/>
  <c r="AF187" i="6"/>
  <c r="AI187" i="6" s="1"/>
  <c r="AJ187" i="6" s="1"/>
  <c r="Y187" i="6"/>
  <c r="V187" i="6"/>
  <c r="U187" i="6"/>
  <c r="T187" i="6"/>
  <c r="W187" i="6" s="1"/>
  <c r="X187" i="6" s="1"/>
  <c r="K187" i="6"/>
  <c r="Z187" i="6" s="1"/>
  <c r="J187" i="6"/>
  <c r="I187" i="6"/>
  <c r="H187" i="6"/>
  <c r="AW186" i="6"/>
  <c r="AT186" i="6"/>
  <c r="AS186" i="6"/>
  <c r="AR186" i="6"/>
  <c r="AU186" i="6" s="1"/>
  <c r="AV186" i="6" s="1"/>
  <c r="AK186" i="6"/>
  <c r="AJ186" i="6"/>
  <c r="AH186" i="6"/>
  <c r="AG186" i="6"/>
  <c r="AF186" i="6"/>
  <c r="AI186" i="6" s="1"/>
  <c r="Y186" i="6"/>
  <c r="W186" i="6"/>
  <c r="X186" i="6" s="1"/>
  <c r="V186" i="6"/>
  <c r="U186" i="6"/>
  <c r="T186" i="6"/>
  <c r="K186" i="6"/>
  <c r="Z186" i="6" s="1"/>
  <c r="J186" i="6"/>
  <c r="I186" i="6"/>
  <c r="H186" i="6"/>
  <c r="AW185" i="6"/>
  <c r="AU185" i="6"/>
  <c r="AV185" i="6" s="1"/>
  <c r="AT185" i="6"/>
  <c r="AS185" i="6"/>
  <c r="AR185" i="6"/>
  <c r="AK185" i="6"/>
  <c r="AJ185" i="6"/>
  <c r="AI185" i="6"/>
  <c r="AH185" i="6"/>
  <c r="AG185" i="6"/>
  <c r="AF185" i="6"/>
  <c r="Y185" i="6"/>
  <c r="W185" i="6"/>
  <c r="X185" i="6" s="1"/>
  <c r="V185" i="6"/>
  <c r="U185" i="6"/>
  <c r="T185" i="6"/>
  <c r="J185" i="6"/>
  <c r="I185" i="6"/>
  <c r="H185" i="6"/>
  <c r="K185" i="6" s="1"/>
  <c r="AW184" i="6"/>
  <c r="AV184" i="6"/>
  <c r="AU184" i="6"/>
  <c r="AT184" i="6"/>
  <c r="AS184" i="6"/>
  <c r="AR184" i="6"/>
  <c r="AK184" i="6"/>
  <c r="AJ184" i="6"/>
  <c r="AX184" i="6" s="1"/>
  <c r="AI184" i="6"/>
  <c r="AH184" i="6"/>
  <c r="AG184" i="6"/>
  <c r="AF184" i="6"/>
  <c r="Y184" i="6"/>
  <c r="W184" i="6"/>
  <c r="X184" i="6" s="1"/>
  <c r="V184" i="6"/>
  <c r="U184" i="6"/>
  <c r="T184" i="6"/>
  <c r="J184" i="6"/>
  <c r="I184" i="6"/>
  <c r="H184" i="6"/>
  <c r="K184" i="6" s="1"/>
  <c r="AW183" i="6"/>
  <c r="AV183" i="6"/>
  <c r="AU183" i="6"/>
  <c r="AT183" i="6"/>
  <c r="AS183" i="6"/>
  <c r="AR183" i="6"/>
  <c r="AK183" i="6"/>
  <c r="AJ183" i="6"/>
  <c r="AI183" i="6"/>
  <c r="AH183" i="6"/>
  <c r="AG183" i="6"/>
  <c r="AF183" i="6"/>
  <c r="Y183" i="6"/>
  <c r="W183" i="6"/>
  <c r="X183" i="6" s="1"/>
  <c r="V183" i="6"/>
  <c r="U183" i="6"/>
  <c r="T183" i="6"/>
  <c r="J183" i="6"/>
  <c r="I183" i="6"/>
  <c r="H183" i="6"/>
  <c r="K183" i="6" s="1"/>
  <c r="Z183" i="6" s="1"/>
  <c r="K182" i="6"/>
  <c r="J182" i="6"/>
  <c r="I182" i="6"/>
  <c r="H182" i="6"/>
  <c r="AW181" i="6"/>
  <c r="AT181" i="6"/>
  <c r="AS181" i="6"/>
  <c r="AR181" i="6"/>
  <c r="AU181" i="6" s="1"/>
  <c r="AV181" i="6" s="1"/>
  <c r="AK181" i="6"/>
  <c r="AJ181" i="6"/>
  <c r="AH181" i="6"/>
  <c r="AG181" i="6"/>
  <c r="AF181" i="6"/>
  <c r="AI181" i="6" s="1"/>
  <c r="Y181" i="6"/>
  <c r="W181" i="6"/>
  <c r="X181" i="6" s="1"/>
  <c r="V181" i="6"/>
  <c r="U181" i="6"/>
  <c r="T181" i="6"/>
  <c r="J181" i="6"/>
  <c r="I181" i="6"/>
  <c r="H181" i="6"/>
  <c r="K181" i="6" s="1"/>
  <c r="AW180" i="6"/>
  <c r="AU180" i="6"/>
  <c r="AV180" i="6" s="1"/>
  <c r="AT180" i="6"/>
  <c r="AS180" i="6"/>
  <c r="AR180" i="6"/>
  <c r="AK180" i="6"/>
  <c r="AJ180" i="6"/>
  <c r="AI180" i="6"/>
  <c r="AH180" i="6"/>
  <c r="AG180" i="6"/>
  <c r="AF180" i="6"/>
  <c r="Y180" i="6"/>
  <c r="W180" i="6"/>
  <c r="X180" i="6" s="1"/>
  <c r="V180" i="6"/>
  <c r="U180" i="6"/>
  <c r="T180" i="6"/>
  <c r="K180" i="6"/>
  <c r="J180" i="6"/>
  <c r="I180" i="6"/>
  <c r="H180" i="6"/>
  <c r="AW179" i="6"/>
  <c r="AV179" i="6"/>
  <c r="AU179" i="6"/>
  <c r="AT179" i="6"/>
  <c r="AS179" i="6"/>
  <c r="AR179" i="6"/>
  <c r="AK179" i="6"/>
  <c r="AJ179" i="6"/>
  <c r="AI179" i="6"/>
  <c r="AH179" i="6"/>
  <c r="AG179" i="6"/>
  <c r="AF179" i="6"/>
  <c r="Y179" i="6"/>
  <c r="W179" i="6"/>
  <c r="X179" i="6" s="1"/>
  <c r="AX179" i="6" s="1"/>
  <c r="V179" i="6"/>
  <c r="U179" i="6"/>
  <c r="T179" i="6"/>
  <c r="J179" i="6"/>
  <c r="I179" i="6"/>
  <c r="H179" i="6"/>
  <c r="K179" i="6" s="1"/>
  <c r="AL179" i="6" s="1"/>
  <c r="AW178" i="6"/>
  <c r="AV178" i="6"/>
  <c r="AU178" i="6"/>
  <c r="AT178" i="6"/>
  <c r="AS178" i="6"/>
  <c r="AR178" i="6"/>
  <c r="AK178" i="6"/>
  <c r="AJ178" i="6"/>
  <c r="AI178" i="6"/>
  <c r="AH178" i="6"/>
  <c r="AG178" i="6"/>
  <c r="AF178" i="6"/>
  <c r="Y178" i="6"/>
  <c r="W178" i="6"/>
  <c r="X178" i="6" s="1"/>
  <c r="V178" i="6"/>
  <c r="U178" i="6"/>
  <c r="T178" i="6"/>
  <c r="K178" i="6"/>
  <c r="J178" i="6"/>
  <c r="I178" i="6"/>
  <c r="H178" i="6"/>
  <c r="AX177" i="6"/>
  <c r="AV177" i="6"/>
  <c r="AU177" i="6"/>
  <c r="AT177" i="6"/>
  <c r="AS177" i="6"/>
  <c r="AL177" i="6"/>
  <c r="AJ177" i="6"/>
  <c r="AI177" i="6"/>
  <c r="AH177" i="6"/>
  <c r="AG177" i="6"/>
  <c r="Z177" i="6"/>
  <c r="X177" i="6"/>
  <c r="W177" i="6"/>
  <c r="V177" i="6"/>
  <c r="U177" i="6"/>
  <c r="AW176" i="6"/>
  <c r="AT176" i="6"/>
  <c r="AS176" i="6"/>
  <c r="AR176" i="6"/>
  <c r="AU176" i="6" s="1"/>
  <c r="AV176" i="6" s="1"/>
  <c r="AK176" i="6"/>
  <c r="AH176" i="6"/>
  <c r="AG176" i="6"/>
  <c r="AF176" i="6"/>
  <c r="AI176" i="6" s="1"/>
  <c r="AJ176" i="6" s="1"/>
  <c r="Y176" i="6"/>
  <c r="X176" i="6"/>
  <c r="V176" i="6"/>
  <c r="U176" i="6"/>
  <c r="T176" i="6"/>
  <c r="W176" i="6" s="1"/>
  <c r="J176" i="6"/>
  <c r="I176" i="6"/>
  <c r="H176" i="6"/>
  <c r="K176" i="6" s="1"/>
  <c r="Z176" i="6" s="1"/>
  <c r="AW175" i="6"/>
  <c r="AV175" i="6"/>
  <c r="AT175" i="6"/>
  <c r="AS175" i="6"/>
  <c r="AR175" i="6"/>
  <c r="AU175" i="6" s="1"/>
  <c r="AK175" i="6"/>
  <c r="AI175" i="6"/>
  <c r="AJ175" i="6" s="1"/>
  <c r="AH175" i="6"/>
  <c r="AG175" i="6"/>
  <c r="AF175" i="6"/>
  <c r="Y175" i="6"/>
  <c r="W175" i="6"/>
  <c r="X175" i="6" s="1"/>
  <c r="V175" i="6"/>
  <c r="U175" i="6"/>
  <c r="T175" i="6"/>
  <c r="J175" i="6"/>
  <c r="I175" i="6"/>
  <c r="H175" i="6"/>
  <c r="K175" i="6" s="1"/>
  <c r="AW174" i="6"/>
  <c r="AT174" i="6"/>
  <c r="AS174" i="6"/>
  <c r="AR174" i="6"/>
  <c r="AU174" i="6" s="1"/>
  <c r="AV174" i="6" s="1"/>
  <c r="AK174" i="6"/>
  <c r="AI174" i="6"/>
  <c r="AJ174" i="6" s="1"/>
  <c r="AH174" i="6"/>
  <c r="AG174" i="6"/>
  <c r="AF174" i="6"/>
  <c r="Y174" i="6"/>
  <c r="X174" i="6"/>
  <c r="W174" i="6"/>
  <c r="V174" i="6"/>
  <c r="U174" i="6"/>
  <c r="T174" i="6"/>
  <c r="J174" i="6"/>
  <c r="I174" i="6"/>
  <c r="H174" i="6"/>
  <c r="K174" i="6" s="1"/>
  <c r="AW173" i="6"/>
  <c r="AU173" i="6"/>
  <c r="AV173" i="6" s="1"/>
  <c r="AT173" i="6"/>
  <c r="AS173" i="6"/>
  <c r="AR173" i="6"/>
  <c r="AK173" i="6"/>
  <c r="AJ173" i="6"/>
  <c r="AH173" i="6"/>
  <c r="AG173" i="6"/>
  <c r="AF173" i="6"/>
  <c r="AI173" i="6" s="1"/>
  <c r="Y173" i="6"/>
  <c r="W173" i="6"/>
  <c r="X173" i="6" s="1"/>
  <c r="V173" i="6"/>
  <c r="U173" i="6"/>
  <c r="T173" i="6"/>
  <c r="J173" i="6"/>
  <c r="I173" i="6"/>
  <c r="H173" i="6"/>
  <c r="K173" i="6" s="1"/>
  <c r="AW172" i="6"/>
  <c r="AT172" i="6"/>
  <c r="AS172" i="6"/>
  <c r="AR172" i="6"/>
  <c r="AU172" i="6" s="1"/>
  <c r="AV172" i="6" s="1"/>
  <c r="AK172" i="6"/>
  <c r="AI172" i="6"/>
  <c r="AJ172" i="6" s="1"/>
  <c r="AH172" i="6"/>
  <c r="AG172" i="6"/>
  <c r="AF172" i="6"/>
  <c r="Y172" i="6"/>
  <c r="X172" i="6"/>
  <c r="V172" i="6"/>
  <c r="U172" i="6"/>
  <c r="T172" i="6"/>
  <c r="W172" i="6" s="1"/>
  <c r="J172" i="6"/>
  <c r="I172" i="6"/>
  <c r="H172" i="6"/>
  <c r="K172" i="6" s="1"/>
  <c r="Z172" i="6" s="1"/>
  <c r="J171" i="6"/>
  <c r="I171" i="6"/>
  <c r="H171" i="6"/>
  <c r="K171" i="6" s="1"/>
  <c r="AW170" i="6"/>
  <c r="AU170" i="6"/>
  <c r="AV170" i="6" s="1"/>
  <c r="AT170" i="6"/>
  <c r="AS170" i="6"/>
  <c r="AR170" i="6"/>
  <c r="AK170" i="6"/>
  <c r="AI170" i="6"/>
  <c r="AJ170" i="6" s="1"/>
  <c r="AH170" i="6"/>
  <c r="AG170" i="6"/>
  <c r="AF170" i="6"/>
  <c r="Y170" i="6"/>
  <c r="W170" i="6"/>
  <c r="X170" i="6" s="1"/>
  <c r="V170" i="6"/>
  <c r="U170" i="6"/>
  <c r="T170" i="6"/>
  <c r="K170" i="6"/>
  <c r="Z170" i="6" s="1"/>
  <c r="J170" i="6"/>
  <c r="I170" i="6"/>
  <c r="H170" i="6"/>
  <c r="AW169" i="6"/>
  <c r="AT169" i="6"/>
  <c r="AS169" i="6"/>
  <c r="AR169" i="6"/>
  <c r="AU169" i="6" s="1"/>
  <c r="AV169" i="6" s="1"/>
  <c r="AK169" i="6"/>
  <c r="AJ169" i="6"/>
  <c r="AI169" i="6"/>
  <c r="AH169" i="6"/>
  <c r="AG169" i="6"/>
  <c r="AF169" i="6"/>
  <c r="Y169" i="6"/>
  <c r="X169" i="6"/>
  <c r="W169" i="6"/>
  <c r="V169" i="6"/>
  <c r="U169" i="6"/>
  <c r="T169" i="6"/>
  <c r="J169" i="6"/>
  <c r="I169" i="6"/>
  <c r="H169" i="6"/>
  <c r="K169" i="6" s="1"/>
  <c r="AW168" i="6"/>
  <c r="AU168" i="6"/>
  <c r="AV168" i="6" s="1"/>
  <c r="AT168" i="6"/>
  <c r="AS168" i="6"/>
  <c r="AR168" i="6"/>
  <c r="AK168" i="6"/>
  <c r="AJ168" i="6"/>
  <c r="AH168" i="6"/>
  <c r="AG168" i="6"/>
  <c r="AF168" i="6"/>
  <c r="AI168" i="6" s="1"/>
  <c r="Y168" i="6"/>
  <c r="W168" i="6"/>
  <c r="X168" i="6" s="1"/>
  <c r="V168" i="6"/>
  <c r="U168" i="6"/>
  <c r="T168" i="6"/>
  <c r="J168" i="6"/>
  <c r="I168" i="6"/>
  <c r="H168" i="6"/>
  <c r="K168" i="6" s="1"/>
  <c r="AW167" i="6"/>
  <c r="AT167" i="6"/>
  <c r="AS167" i="6"/>
  <c r="AR167" i="6"/>
  <c r="AU167" i="6" s="1"/>
  <c r="AV167" i="6" s="1"/>
  <c r="AK167" i="6"/>
  <c r="AI167" i="6"/>
  <c r="AJ167" i="6" s="1"/>
  <c r="AH167" i="6"/>
  <c r="AG167" i="6"/>
  <c r="AF167" i="6"/>
  <c r="Y167" i="6"/>
  <c r="X167" i="6"/>
  <c r="V167" i="6"/>
  <c r="U167" i="6"/>
  <c r="T167" i="6"/>
  <c r="W167" i="6" s="1"/>
  <c r="J167" i="6"/>
  <c r="I167" i="6"/>
  <c r="H167" i="6"/>
  <c r="K167" i="6" s="1"/>
  <c r="AL167" i="6" s="1"/>
  <c r="AW166" i="6"/>
  <c r="AT166" i="6"/>
  <c r="AS166" i="6"/>
  <c r="AR166" i="6"/>
  <c r="AU166" i="6" s="1"/>
  <c r="AV166" i="6" s="1"/>
  <c r="AK166" i="6"/>
  <c r="AH166" i="6"/>
  <c r="AG166" i="6"/>
  <c r="AF166" i="6"/>
  <c r="AI166" i="6" s="1"/>
  <c r="AJ166" i="6" s="1"/>
  <c r="Y166" i="6"/>
  <c r="W166" i="6"/>
  <c r="X166" i="6" s="1"/>
  <c r="V166" i="6"/>
  <c r="U166" i="6"/>
  <c r="T166" i="6"/>
  <c r="J166" i="6"/>
  <c r="I166" i="6"/>
  <c r="H166" i="6"/>
  <c r="K166" i="6" s="1"/>
  <c r="AX166" i="6" s="1"/>
  <c r="AW165" i="6"/>
  <c r="AT165" i="6"/>
  <c r="AS165" i="6"/>
  <c r="AR165" i="6"/>
  <c r="AU165" i="6" s="1"/>
  <c r="AV165" i="6" s="1"/>
  <c r="AK165" i="6"/>
  <c r="AH165" i="6"/>
  <c r="AG165" i="6"/>
  <c r="AF165" i="6"/>
  <c r="AI165" i="6" s="1"/>
  <c r="AJ165" i="6" s="1"/>
  <c r="Y165" i="6"/>
  <c r="V165" i="6"/>
  <c r="U165" i="6"/>
  <c r="T165" i="6"/>
  <c r="W165" i="6" s="1"/>
  <c r="X165" i="6" s="1"/>
  <c r="J165" i="6"/>
  <c r="I165" i="6"/>
  <c r="H165" i="6"/>
  <c r="K165" i="6" s="1"/>
  <c r="AW164" i="6"/>
  <c r="AU164" i="6"/>
  <c r="AV164" i="6" s="1"/>
  <c r="AT164" i="6"/>
  <c r="AS164" i="6"/>
  <c r="AR164" i="6"/>
  <c r="AK164" i="6"/>
  <c r="AH164" i="6"/>
  <c r="AG164" i="6"/>
  <c r="AF164" i="6"/>
  <c r="AI164" i="6" s="1"/>
  <c r="AJ164" i="6" s="1"/>
  <c r="Y164" i="6"/>
  <c r="V164" i="6"/>
  <c r="U164" i="6"/>
  <c r="T164" i="6"/>
  <c r="W164" i="6" s="1"/>
  <c r="X164" i="6" s="1"/>
  <c r="K164" i="6"/>
  <c r="J164" i="6"/>
  <c r="I164" i="6"/>
  <c r="H164" i="6"/>
  <c r="AW163" i="6"/>
  <c r="AU163" i="6"/>
  <c r="AV163" i="6" s="1"/>
  <c r="AT163" i="6"/>
  <c r="AS163" i="6"/>
  <c r="AR163" i="6"/>
  <c r="AK163" i="6"/>
  <c r="AI163" i="6"/>
  <c r="AJ163" i="6" s="1"/>
  <c r="AH163" i="6"/>
  <c r="AG163" i="6"/>
  <c r="AF163" i="6"/>
  <c r="Y163" i="6"/>
  <c r="V163" i="6"/>
  <c r="U163" i="6"/>
  <c r="T163" i="6"/>
  <c r="W163" i="6" s="1"/>
  <c r="X163" i="6" s="1"/>
  <c r="J163" i="6"/>
  <c r="I163" i="6"/>
  <c r="H163" i="6"/>
  <c r="K163" i="6" s="1"/>
  <c r="AW162" i="6"/>
  <c r="AU162" i="6"/>
  <c r="AV162" i="6" s="1"/>
  <c r="AT162" i="6"/>
  <c r="AS162" i="6"/>
  <c r="AR162" i="6"/>
  <c r="AK162" i="6"/>
  <c r="AI162" i="6"/>
  <c r="AJ162" i="6" s="1"/>
  <c r="AH162" i="6"/>
  <c r="AG162" i="6"/>
  <c r="AF162" i="6"/>
  <c r="Y162" i="6"/>
  <c r="W162" i="6"/>
  <c r="X162" i="6" s="1"/>
  <c r="V162" i="6"/>
  <c r="U162" i="6"/>
  <c r="T162" i="6"/>
  <c r="K162" i="6"/>
  <c r="J162" i="6"/>
  <c r="I162" i="6"/>
  <c r="H162" i="6"/>
  <c r="AW161" i="6"/>
  <c r="AT161" i="6"/>
  <c r="AS161" i="6"/>
  <c r="AR161" i="6"/>
  <c r="AU161" i="6" s="1"/>
  <c r="AV161" i="6" s="1"/>
  <c r="AK161" i="6"/>
  <c r="AI161" i="6"/>
  <c r="AJ161" i="6" s="1"/>
  <c r="AH161" i="6"/>
  <c r="AG161" i="6"/>
  <c r="AF161" i="6"/>
  <c r="Y161" i="6"/>
  <c r="X161" i="6"/>
  <c r="AX161" i="6" s="1"/>
  <c r="W161" i="6"/>
  <c r="V161" i="6"/>
  <c r="U161" i="6"/>
  <c r="T161" i="6"/>
  <c r="J161" i="6"/>
  <c r="I161" i="6"/>
  <c r="H161" i="6"/>
  <c r="K161" i="6" s="1"/>
  <c r="AW160" i="6"/>
  <c r="AU160" i="6"/>
  <c r="AV160" i="6" s="1"/>
  <c r="AT160" i="6"/>
  <c r="AS160" i="6"/>
  <c r="AR160" i="6"/>
  <c r="AK160" i="6"/>
  <c r="AJ160" i="6"/>
  <c r="AH160" i="6"/>
  <c r="AG160" i="6"/>
  <c r="AF160" i="6"/>
  <c r="AI160" i="6" s="1"/>
  <c r="Y160" i="6"/>
  <c r="W160" i="6"/>
  <c r="X160" i="6" s="1"/>
  <c r="AL160" i="6" s="1"/>
  <c r="V160" i="6"/>
  <c r="U160" i="6"/>
  <c r="T160" i="6"/>
  <c r="J160" i="6"/>
  <c r="I160" i="6"/>
  <c r="H160" i="6"/>
  <c r="K160" i="6" s="1"/>
  <c r="AW159" i="6"/>
  <c r="AT159" i="6"/>
  <c r="AS159" i="6"/>
  <c r="AR159" i="6"/>
  <c r="AU159" i="6" s="1"/>
  <c r="AV159" i="6" s="1"/>
  <c r="AK159" i="6"/>
  <c r="AI159" i="6"/>
  <c r="AJ159" i="6" s="1"/>
  <c r="AH159" i="6"/>
  <c r="AG159" i="6"/>
  <c r="AF159" i="6"/>
  <c r="Y159" i="6"/>
  <c r="V159" i="6"/>
  <c r="U159" i="6"/>
  <c r="T159" i="6"/>
  <c r="W159" i="6" s="1"/>
  <c r="X159" i="6" s="1"/>
  <c r="J159" i="6"/>
  <c r="I159" i="6"/>
  <c r="H159" i="6"/>
  <c r="K159" i="6" s="1"/>
  <c r="AW158" i="6"/>
  <c r="AT158" i="6"/>
  <c r="AS158" i="6"/>
  <c r="AR158" i="6"/>
  <c r="AU158" i="6" s="1"/>
  <c r="AV158" i="6" s="1"/>
  <c r="AK158" i="6"/>
  <c r="AH158" i="6"/>
  <c r="AG158" i="6"/>
  <c r="AF158" i="6"/>
  <c r="AI158" i="6" s="1"/>
  <c r="AJ158" i="6" s="1"/>
  <c r="Y158" i="6"/>
  <c r="W158" i="6"/>
  <c r="X158" i="6" s="1"/>
  <c r="V158" i="6"/>
  <c r="U158" i="6"/>
  <c r="T158" i="6"/>
  <c r="K158" i="6"/>
  <c r="J158" i="6"/>
  <c r="I158" i="6"/>
  <c r="H158" i="6"/>
  <c r="AW157" i="6"/>
  <c r="AT157" i="6"/>
  <c r="AS157" i="6"/>
  <c r="AR157" i="6"/>
  <c r="AU157" i="6" s="1"/>
  <c r="AV157" i="6" s="1"/>
  <c r="AK157" i="6"/>
  <c r="AH157" i="6"/>
  <c r="AG157" i="6"/>
  <c r="AF157" i="6"/>
  <c r="AI157" i="6" s="1"/>
  <c r="AJ157" i="6" s="1"/>
  <c r="Y157" i="6"/>
  <c r="V157" i="6"/>
  <c r="U157" i="6"/>
  <c r="T157" i="6"/>
  <c r="W157" i="6" s="1"/>
  <c r="X157" i="6" s="1"/>
  <c r="K157" i="6"/>
  <c r="Z157" i="6" s="1"/>
  <c r="J157" i="6"/>
  <c r="I157" i="6"/>
  <c r="H157" i="6"/>
  <c r="AW156" i="6"/>
  <c r="AU156" i="6"/>
  <c r="AV156" i="6" s="1"/>
  <c r="AT156" i="6"/>
  <c r="AS156" i="6"/>
  <c r="AR156" i="6"/>
  <c r="AK156" i="6"/>
  <c r="AH156" i="6"/>
  <c r="AG156" i="6"/>
  <c r="AF156" i="6"/>
  <c r="AI156" i="6" s="1"/>
  <c r="AJ156" i="6" s="1"/>
  <c r="Y156" i="6"/>
  <c r="V156" i="6"/>
  <c r="U156" i="6"/>
  <c r="T156" i="6"/>
  <c r="W156" i="6" s="1"/>
  <c r="X156" i="6" s="1"/>
  <c r="K156" i="6"/>
  <c r="J156" i="6"/>
  <c r="I156" i="6"/>
  <c r="H156" i="6"/>
  <c r="AW155" i="6"/>
  <c r="AU155" i="6"/>
  <c r="AV155" i="6" s="1"/>
  <c r="AT155" i="6"/>
  <c r="AS155" i="6"/>
  <c r="AR155" i="6"/>
  <c r="AK155" i="6"/>
  <c r="AI155" i="6"/>
  <c r="AJ155" i="6" s="1"/>
  <c r="AH155" i="6"/>
  <c r="AG155" i="6"/>
  <c r="AF155" i="6"/>
  <c r="Y155" i="6"/>
  <c r="V155" i="6"/>
  <c r="U155" i="6"/>
  <c r="T155" i="6"/>
  <c r="W155" i="6" s="1"/>
  <c r="X155" i="6" s="1"/>
  <c r="J155" i="6"/>
  <c r="I155" i="6"/>
  <c r="H155" i="6"/>
  <c r="K155" i="6" s="1"/>
  <c r="AW154" i="6"/>
  <c r="AV154" i="6"/>
  <c r="AU154" i="6"/>
  <c r="AT154" i="6"/>
  <c r="AS154" i="6"/>
  <c r="AR154" i="6"/>
  <c r="AK154" i="6"/>
  <c r="AI154" i="6"/>
  <c r="AJ154" i="6" s="1"/>
  <c r="AH154" i="6"/>
  <c r="AG154" i="6"/>
  <c r="AF154" i="6"/>
  <c r="Y154" i="6"/>
  <c r="W154" i="6"/>
  <c r="X154" i="6" s="1"/>
  <c r="V154" i="6"/>
  <c r="U154" i="6"/>
  <c r="T154" i="6"/>
  <c r="J154" i="6"/>
  <c r="I154" i="6"/>
  <c r="H154" i="6"/>
  <c r="K154" i="6" s="1"/>
  <c r="Z154" i="6" s="1"/>
  <c r="AW153" i="6"/>
  <c r="AT153" i="6"/>
  <c r="AS153" i="6"/>
  <c r="AR153" i="6"/>
  <c r="AU153" i="6" s="1"/>
  <c r="AV153" i="6" s="1"/>
  <c r="AK153" i="6"/>
  <c r="AJ153" i="6"/>
  <c r="AI153" i="6"/>
  <c r="AH153" i="6"/>
  <c r="AG153" i="6"/>
  <c r="AF153" i="6"/>
  <c r="Y153" i="6"/>
  <c r="W153" i="6"/>
  <c r="X153" i="6" s="1"/>
  <c r="V153" i="6"/>
  <c r="U153" i="6"/>
  <c r="T153" i="6"/>
  <c r="J153" i="6"/>
  <c r="I153" i="6"/>
  <c r="H153" i="6"/>
  <c r="K153" i="6" s="1"/>
  <c r="AX152" i="6"/>
  <c r="AV152" i="6"/>
  <c r="AU152" i="6"/>
  <c r="AT152" i="6"/>
  <c r="AS152" i="6"/>
  <c r="AL152" i="6"/>
  <c r="AJ152" i="6"/>
  <c r="AI152" i="6"/>
  <c r="AH152" i="6"/>
  <c r="AG152" i="6"/>
  <c r="Z152" i="6"/>
  <c r="X152" i="6"/>
  <c r="W152" i="6"/>
  <c r="V152" i="6"/>
  <c r="U152" i="6"/>
  <c r="J150" i="6"/>
  <c r="I150" i="6"/>
  <c r="H150" i="6"/>
  <c r="K150" i="6" s="1"/>
  <c r="J149" i="6"/>
  <c r="I149" i="6"/>
  <c r="H149" i="6"/>
  <c r="K149" i="6" s="1"/>
  <c r="J148" i="6"/>
  <c r="I148" i="6"/>
  <c r="H148" i="6"/>
  <c r="K148" i="6" s="1"/>
  <c r="J147" i="6"/>
  <c r="I147" i="6"/>
  <c r="H147" i="6"/>
  <c r="K147" i="6" s="1"/>
  <c r="J146" i="6"/>
  <c r="I146" i="6"/>
  <c r="H146" i="6"/>
  <c r="K146" i="6" s="1"/>
  <c r="J145" i="6"/>
  <c r="I145" i="6"/>
  <c r="H145" i="6"/>
  <c r="K145" i="6" s="1"/>
  <c r="J144" i="6"/>
  <c r="I144" i="6"/>
  <c r="H144" i="6"/>
  <c r="K144" i="6" s="1"/>
  <c r="J143" i="6"/>
  <c r="I143" i="6"/>
  <c r="H143" i="6"/>
  <c r="K143" i="6" s="1"/>
  <c r="J142" i="6"/>
  <c r="I142" i="6"/>
  <c r="H142" i="6"/>
  <c r="K142" i="6" s="1"/>
  <c r="J141" i="6"/>
  <c r="I141" i="6"/>
  <c r="H141" i="6"/>
  <c r="K141" i="6" s="1"/>
  <c r="J140" i="6"/>
  <c r="I140" i="6"/>
  <c r="H140" i="6"/>
  <c r="K140" i="6" s="1"/>
  <c r="J139" i="6"/>
  <c r="I139" i="6"/>
  <c r="H139" i="6"/>
  <c r="K139" i="6" s="1"/>
  <c r="J138" i="6"/>
  <c r="I138" i="6"/>
  <c r="H138" i="6"/>
  <c r="K138" i="6" s="1"/>
  <c r="J137" i="6"/>
  <c r="I137" i="6"/>
  <c r="H137" i="6"/>
  <c r="K137" i="6" s="1"/>
  <c r="J136" i="6"/>
  <c r="I136" i="6"/>
  <c r="H136" i="6"/>
  <c r="K136" i="6" s="1"/>
  <c r="J135" i="6"/>
  <c r="I135" i="6"/>
  <c r="H135" i="6"/>
  <c r="K135" i="6" s="1"/>
  <c r="J134" i="6"/>
  <c r="I134" i="6"/>
  <c r="H134" i="6"/>
  <c r="K134" i="6" s="1"/>
  <c r="J133" i="6"/>
  <c r="I133" i="6"/>
  <c r="H133" i="6"/>
  <c r="K133" i="6" s="1"/>
  <c r="J132" i="6"/>
  <c r="I132" i="6"/>
  <c r="H132" i="6"/>
  <c r="K132" i="6" s="1"/>
  <c r="J131" i="6"/>
  <c r="I131" i="6"/>
  <c r="H131" i="6"/>
  <c r="K131" i="6" s="1"/>
  <c r="J130" i="6"/>
  <c r="I130" i="6"/>
  <c r="H130" i="6"/>
  <c r="K130" i="6" s="1"/>
  <c r="J129" i="6"/>
  <c r="I129" i="6"/>
  <c r="H129" i="6"/>
  <c r="K129" i="6" s="1"/>
  <c r="J128" i="6"/>
  <c r="I128" i="6"/>
  <c r="H128" i="6"/>
  <c r="K128" i="6" s="1"/>
  <c r="J127" i="6"/>
  <c r="I127" i="6"/>
  <c r="H127" i="6"/>
  <c r="K127" i="6" s="1"/>
  <c r="J126" i="6"/>
  <c r="I126" i="6"/>
  <c r="H126" i="6"/>
  <c r="K126" i="6" s="1"/>
  <c r="J125" i="6"/>
  <c r="I125" i="6"/>
  <c r="H125" i="6"/>
  <c r="K125" i="6" s="1"/>
  <c r="J124" i="6"/>
  <c r="I124" i="6"/>
  <c r="H124" i="6"/>
  <c r="K124" i="6" s="1"/>
  <c r="J123" i="6"/>
  <c r="I123" i="6"/>
  <c r="H123" i="6"/>
  <c r="K123" i="6" s="1"/>
  <c r="J122" i="6"/>
  <c r="I122" i="6"/>
  <c r="H122" i="6"/>
  <c r="K122" i="6" s="1"/>
  <c r="J121" i="6"/>
  <c r="I121" i="6"/>
  <c r="H121" i="6"/>
  <c r="K121" i="6" s="1"/>
  <c r="J120" i="6"/>
  <c r="I120" i="6"/>
  <c r="H120" i="6"/>
  <c r="K120" i="6" s="1"/>
  <c r="J119" i="6"/>
  <c r="I119" i="6"/>
  <c r="H119" i="6"/>
  <c r="K119" i="6" s="1"/>
  <c r="J118" i="6"/>
  <c r="I118" i="6"/>
  <c r="H118" i="6"/>
  <c r="K118" i="6" s="1"/>
  <c r="J117" i="6"/>
  <c r="I117" i="6"/>
  <c r="H117" i="6"/>
  <c r="K117" i="6" s="1"/>
  <c r="J116" i="6"/>
  <c r="I116" i="6"/>
  <c r="H116" i="6"/>
  <c r="K116" i="6" s="1"/>
  <c r="J115" i="6"/>
  <c r="I115" i="6"/>
  <c r="H115" i="6"/>
  <c r="K115" i="6" s="1"/>
  <c r="J114" i="6"/>
  <c r="I114" i="6"/>
  <c r="H114" i="6"/>
  <c r="K114" i="6" s="1"/>
  <c r="J113" i="6"/>
  <c r="I113" i="6"/>
  <c r="H113" i="6"/>
  <c r="K113" i="6" s="1"/>
  <c r="J112" i="6"/>
  <c r="I112" i="6"/>
  <c r="H112" i="6"/>
  <c r="K112" i="6" s="1"/>
  <c r="J111" i="6"/>
  <c r="I111" i="6"/>
  <c r="H111" i="6"/>
  <c r="K111" i="6" s="1"/>
  <c r="J110" i="6"/>
  <c r="I110" i="6"/>
  <c r="H110" i="6"/>
  <c r="K110" i="6" s="1"/>
  <c r="J109" i="6"/>
  <c r="I109" i="6"/>
  <c r="H109" i="6"/>
  <c r="K109" i="6" s="1"/>
  <c r="J108" i="6"/>
  <c r="I108" i="6"/>
  <c r="H108" i="6"/>
  <c r="K108" i="6" s="1"/>
  <c r="J107" i="6"/>
  <c r="I107" i="6"/>
  <c r="H107" i="6"/>
  <c r="K107" i="6" s="1"/>
  <c r="J106" i="6"/>
  <c r="I106" i="6"/>
  <c r="H106" i="6"/>
  <c r="K106" i="6" s="1"/>
  <c r="J105" i="6"/>
  <c r="I105" i="6"/>
  <c r="H105" i="6"/>
  <c r="K105" i="6" s="1"/>
  <c r="J104" i="6"/>
  <c r="I104" i="6"/>
  <c r="H104" i="6"/>
  <c r="K104" i="6" s="1"/>
  <c r="J103" i="6"/>
  <c r="I103" i="6"/>
  <c r="H103" i="6"/>
  <c r="K103" i="6" s="1"/>
  <c r="J102" i="6"/>
  <c r="I102" i="6"/>
  <c r="H102" i="6"/>
  <c r="K102" i="6" s="1"/>
  <c r="J101" i="6"/>
  <c r="I101" i="6"/>
  <c r="H101" i="6"/>
  <c r="K101" i="6" s="1"/>
  <c r="J100" i="6"/>
  <c r="I100" i="6"/>
  <c r="H100" i="6"/>
  <c r="K100" i="6" s="1"/>
  <c r="J99" i="6"/>
  <c r="I99" i="6"/>
  <c r="H99" i="6"/>
  <c r="K99" i="6" s="1"/>
  <c r="J98" i="6"/>
  <c r="I98" i="6"/>
  <c r="H98" i="6"/>
  <c r="K98" i="6" s="1"/>
  <c r="J97" i="6"/>
  <c r="I97" i="6"/>
  <c r="H97" i="6"/>
  <c r="K97" i="6" s="1"/>
  <c r="J96" i="6"/>
  <c r="I96" i="6"/>
  <c r="H96" i="6"/>
  <c r="K96" i="6" s="1"/>
  <c r="J95" i="6"/>
  <c r="I95" i="6"/>
  <c r="H95" i="6"/>
  <c r="K95" i="6" s="1"/>
  <c r="J94" i="6"/>
  <c r="I94" i="6"/>
  <c r="H94" i="6"/>
  <c r="K94" i="6" s="1"/>
  <c r="AV93" i="6"/>
  <c r="AU93" i="6"/>
  <c r="AT93" i="6"/>
  <c r="AS93" i="6"/>
  <c r="AL93" i="6"/>
  <c r="AJ93" i="6"/>
  <c r="AI93" i="6"/>
  <c r="AH93" i="6"/>
  <c r="AG93" i="6"/>
  <c r="Z93" i="6"/>
  <c r="X93" i="6"/>
  <c r="W93" i="6"/>
  <c r="V93" i="6"/>
  <c r="U93" i="6"/>
  <c r="K92" i="6"/>
  <c r="J92" i="6"/>
  <c r="I92" i="6"/>
  <c r="H92" i="6"/>
  <c r="J91" i="6"/>
  <c r="I91" i="6"/>
  <c r="H91" i="6"/>
  <c r="K91" i="6" s="1"/>
  <c r="J90" i="6"/>
  <c r="I90" i="6"/>
  <c r="H90" i="6"/>
  <c r="K90" i="6" s="1"/>
  <c r="J89" i="6"/>
  <c r="I89" i="6"/>
  <c r="H89" i="6"/>
  <c r="K89" i="6" s="1"/>
  <c r="J88" i="6"/>
  <c r="I88" i="6"/>
  <c r="H88" i="6"/>
  <c r="K88" i="6" s="1"/>
  <c r="J87" i="6"/>
  <c r="I87" i="6"/>
  <c r="H87" i="6"/>
  <c r="K87" i="6" s="1"/>
  <c r="J86" i="6"/>
  <c r="I86" i="6"/>
  <c r="H86" i="6"/>
  <c r="K86" i="6" s="1"/>
  <c r="J85" i="6"/>
  <c r="I85" i="6"/>
  <c r="H85" i="6"/>
  <c r="K85" i="6" s="1"/>
  <c r="J84" i="6"/>
  <c r="I84" i="6"/>
  <c r="H84" i="6"/>
  <c r="K84" i="6" s="1"/>
  <c r="J83" i="6"/>
  <c r="I83" i="6"/>
  <c r="H83" i="6"/>
  <c r="K83" i="6" s="1"/>
  <c r="J82" i="6"/>
  <c r="I82" i="6"/>
  <c r="H82" i="6"/>
  <c r="K82" i="6" s="1"/>
  <c r="J81" i="6"/>
  <c r="I81" i="6"/>
  <c r="H81" i="6"/>
  <c r="K81" i="6" s="1"/>
  <c r="J80" i="6"/>
  <c r="I80" i="6"/>
  <c r="H80" i="6"/>
  <c r="K80" i="6" s="1"/>
  <c r="J79" i="6"/>
  <c r="I79" i="6"/>
  <c r="H79" i="6"/>
  <c r="K79" i="6" s="1"/>
  <c r="J78" i="6"/>
  <c r="I78" i="6"/>
  <c r="H78" i="6"/>
  <c r="K78" i="6" s="1"/>
  <c r="J77" i="6"/>
  <c r="I77" i="6"/>
  <c r="H77" i="6"/>
  <c r="K77" i="6" s="1"/>
  <c r="K76" i="6"/>
  <c r="J76" i="6"/>
  <c r="I76" i="6"/>
  <c r="H76" i="6"/>
  <c r="J75" i="6"/>
  <c r="I75" i="6"/>
  <c r="H75" i="6"/>
  <c r="K75" i="6" s="1"/>
  <c r="J74" i="6"/>
  <c r="I74" i="6"/>
  <c r="H74" i="6"/>
  <c r="K74" i="6" s="1"/>
  <c r="J73" i="6"/>
  <c r="I73" i="6"/>
  <c r="H73" i="6"/>
  <c r="K73" i="6" s="1"/>
  <c r="K72" i="6"/>
  <c r="J72" i="6"/>
  <c r="I72" i="6"/>
  <c r="H72" i="6"/>
  <c r="J71" i="6"/>
  <c r="I71" i="6"/>
  <c r="H71" i="6"/>
  <c r="K71" i="6" s="1"/>
  <c r="J70" i="6"/>
  <c r="I70" i="6"/>
  <c r="H70" i="6"/>
  <c r="K70" i="6" s="1"/>
  <c r="J69" i="6"/>
  <c r="I69" i="6"/>
  <c r="H69" i="6"/>
  <c r="K69" i="6" s="1"/>
  <c r="J68" i="6"/>
  <c r="I68" i="6"/>
  <c r="H68" i="6"/>
  <c r="K68" i="6" s="1"/>
  <c r="J67" i="6"/>
  <c r="I67" i="6"/>
  <c r="H67" i="6"/>
  <c r="K67" i="6" s="1"/>
  <c r="J66" i="6"/>
  <c r="I66" i="6"/>
  <c r="H66" i="6"/>
  <c r="K66" i="6" s="1"/>
  <c r="J65" i="6"/>
  <c r="I65" i="6"/>
  <c r="H65" i="6"/>
  <c r="K65" i="6" s="1"/>
  <c r="K64" i="6"/>
  <c r="J64" i="6"/>
  <c r="I64" i="6"/>
  <c r="H64" i="6"/>
  <c r="J63" i="6"/>
  <c r="I63" i="6"/>
  <c r="H63" i="6"/>
  <c r="K63" i="6" s="1"/>
  <c r="J62" i="6"/>
  <c r="I62" i="6"/>
  <c r="H62" i="6"/>
  <c r="K62" i="6" s="1"/>
  <c r="J61" i="6"/>
  <c r="I61" i="6"/>
  <c r="H61" i="6"/>
  <c r="K61" i="6" s="1"/>
  <c r="J60" i="6"/>
  <c r="I60" i="6"/>
  <c r="H60" i="6"/>
  <c r="K60" i="6" s="1"/>
  <c r="J59" i="6"/>
  <c r="I59" i="6"/>
  <c r="H59" i="6"/>
  <c r="K59" i="6" s="1"/>
  <c r="J58" i="6"/>
  <c r="I58" i="6"/>
  <c r="H58" i="6"/>
  <c r="K58" i="6" s="1"/>
  <c r="J57" i="6"/>
  <c r="I57" i="6"/>
  <c r="H57" i="6"/>
  <c r="K57" i="6" s="1"/>
  <c r="J56" i="6"/>
  <c r="I56" i="6"/>
  <c r="H56" i="6"/>
  <c r="K56" i="6" s="1"/>
  <c r="J55" i="6"/>
  <c r="I55" i="6"/>
  <c r="H55" i="6"/>
  <c r="K55" i="6" s="1"/>
  <c r="J54" i="6"/>
  <c r="I54" i="6"/>
  <c r="H54" i="6"/>
  <c r="K54" i="6" s="1"/>
  <c r="J53" i="6"/>
  <c r="I53" i="6"/>
  <c r="H53" i="6"/>
  <c r="K53" i="6" s="1"/>
  <c r="J52" i="6"/>
  <c r="I52" i="6"/>
  <c r="H52" i="6"/>
  <c r="K52" i="6" s="1"/>
  <c r="J51" i="6"/>
  <c r="I51" i="6"/>
  <c r="H51" i="6"/>
  <c r="K51" i="6" s="1"/>
  <c r="J50" i="6"/>
  <c r="I50" i="6"/>
  <c r="H50" i="6"/>
  <c r="K50" i="6" s="1"/>
  <c r="J49" i="6"/>
  <c r="I49" i="6"/>
  <c r="H49" i="6"/>
  <c r="K49" i="6" s="1"/>
  <c r="J48" i="6"/>
  <c r="I48" i="6"/>
  <c r="H48" i="6"/>
  <c r="K48" i="6" s="1"/>
  <c r="J47" i="6"/>
  <c r="I47" i="6"/>
  <c r="H47" i="6"/>
  <c r="K47" i="6" s="1"/>
  <c r="J46" i="6"/>
  <c r="I46" i="6"/>
  <c r="H46" i="6"/>
  <c r="K46" i="6" s="1"/>
  <c r="J45" i="6"/>
  <c r="I45" i="6"/>
  <c r="H45" i="6"/>
  <c r="K45" i="6" s="1"/>
  <c r="J44" i="6"/>
  <c r="I44" i="6"/>
  <c r="H44" i="6"/>
  <c r="K44" i="6" s="1"/>
  <c r="J43" i="6"/>
  <c r="I43" i="6"/>
  <c r="H43" i="6"/>
  <c r="K43" i="6" s="1"/>
  <c r="J42" i="6"/>
  <c r="I42" i="6"/>
  <c r="H42" i="6"/>
  <c r="K42" i="6" s="1"/>
  <c r="J41" i="6"/>
  <c r="I41" i="6"/>
  <c r="H41" i="6"/>
  <c r="K41" i="6" s="1"/>
  <c r="J40" i="6"/>
  <c r="I40" i="6"/>
  <c r="H40" i="6"/>
  <c r="K40" i="6" s="1"/>
  <c r="J39" i="6"/>
  <c r="I39" i="6"/>
  <c r="H39" i="6"/>
  <c r="K39" i="6" s="1"/>
  <c r="J38" i="6"/>
  <c r="I38" i="6"/>
  <c r="H38" i="6"/>
  <c r="K38" i="6" s="1"/>
  <c r="J37" i="6"/>
  <c r="I37" i="6"/>
  <c r="H37" i="6"/>
  <c r="K37" i="6" s="1"/>
  <c r="J36" i="6"/>
  <c r="I36" i="6"/>
  <c r="H36" i="6"/>
  <c r="K36" i="6" s="1"/>
  <c r="J35" i="6"/>
  <c r="I35" i="6"/>
  <c r="H35" i="6"/>
  <c r="K35" i="6" s="1"/>
  <c r="J34" i="6"/>
  <c r="I34" i="6"/>
  <c r="H34" i="6"/>
  <c r="K34" i="6" s="1"/>
  <c r="J33" i="6"/>
  <c r="I33" i="6"/>
  <c r="H33" i="6"/>
  <c r="K33" i="6" s="1"/>
  <c r="J32" i="6"/>
  <c r="I32" i="6"/>
  <c r="H32" i="6"/>
  <c r="K32" i="6" s="1"/>
  <c r="J31" i="6"/>
  <c r="I31" i="6"/>
  <c r="H31" i="6"/>
  <c r="K31" i="6" s="1"/>
  <c r="J30" i="6"/>
  <c r="I30" i="6"/>
  <c r="H30" i="6"/>
  <c r="K30" i="6" s="1"/>
  <c r="J29" i="6"/>
  <c r="I29" i="6"/>
  <c r="H29" i="6"/>
  <c r="K29" i="6" s="1"/>
  <c r="J28" i="6"/>
  <c r="I28" i="6"/>
  <c r="H28" i="6"/>
  <c r="K28" i="6" s="1"/>
  <c r="J27" i="6"/>
  <c r="I27" i="6"/>
  <c r="H27" i="6"/>
  <c r="K27" i="6" s="1"/>
  <c r="J26" i="6"/>
  <c r="I26" i="6"/>
  <c r="H26" i="6"/>
  <c r="K26" i="6" s="1"/>
  <c r="J25" i="6"/>
  <c r="I25" i="6"/>
  <c r="H25" i="6"/>
  <c r="K25" i="6" s="1"/>
  <c r="J24" i="6"/>
  <c r="I24" i="6"/>
  <c r="H24" i="6"/>
  <c r="K24" i="6" s="1"/>
  <c r="J23" i="6"/>
  <c r="I23" i="6"/>
  <c r="H23" i="6"/>
  <c r="K23" i="6" s="1"/>
  <c r="J22" i="6"/>
  <c r="I22" i="6"/>
  <c r="H22" i="6"/>
  <c r="K22" i="6" s="1"/>
  <c r="J21" i="6"/>
  <c r="I21" i="6"/>
  <c r="H21" i="6"/>
  <c r="K21" i="6" s="1"/>
  <c r="J20" i="6"/>
  <c r="I20" i="6"/>
  <c r="H20" i="6"/>
  <c r="K20" i="6" s="1"/>
  <c r="J19" i="6"/>
  <c r="I19" i="6"/>
  <c r="H19" i="6"/>
  <c r="K19" i="6" s="1"/>
  <c r="J18" i="6"/>
  <c r="I18" i="6"/>
  <c r="H18" i="6"/>
  <c r="K18" i="6" s="1"/>
  <c r="J17" i="6"/>
  <c r="I17" i="6"/>
  <c r="H17" i="6"/>
  <c r="K17" i="6" s="1"/>
  <c r="J16" i="6"/>
  <c r="I16" i="6"/>
  <c r="H16" i="6"/>
  <c r="K16" i="6" s="1"/>
  <c r="J15" i="6"/>
  <c r="I15" i="6"/>
  <c r="I13" i="6" s="1"/>
  <c r="H15" i="6"/>
  <c r="K15" i="6" s="1"/>
  <c r="J14" i="6"/>
  <c r="I14" i="6"/>
  <c r="H14" i="6"/>
  <c r="K14" i="6" s="1"/>
  <c r="AV13" i="6"/>
  <c r="AU13" i="6"/>
  <c r="AT13" i="6"/>
  <c r="AS13" i="6"/>
  <c r="AL13" i="6"/>
  <c r="AJ13" i="6"/>
  <c r="AI13" i="6"/>
  <c r="AH13" i="6"/>
  <c r="AG13" i="6"/>
  <c r="Z13" i="6"/>
  <c r="X13" i="6"/>
  <c r="W13" i="6"/>
  <c r="V13" i="6"/>
  <c r="U13" i="6"/>
  <c r="Z266" i="6" l="1"/>
  <c r="AL277" i="6"/>
  <c r="AL278" i="6"/>
  <c r="Z284" i="6"/>
  <c r="Z274" i="6"/>
  <c r="K254" i="6"/>
  <c r="J246" i="6"/>
  <c r="Z240" i="6"/>
  <c r="AL245" i="6"/>
  <c r="J236" i="6"/>
  <c r="I193" i="6"/>
  <c r="AL187" i="6"/>
  <c r="AL191" i="6"/>
  <c r="AL195" i="6"/>
  <c r="Z206" i="6"/>
  <c r="AX180" i="6"/>
  <c r="Z198" i="6"/>
  <c r="Z224" i="6"/>
  <c r="I177" i="6"/>
  <c r="Z209" i="6"/>
  <c r="AX185" i="6"/>
  <c r="J200" i="6"/>
  <c r="Z175" i="6"/>
  <c r="I152" i="6"/>
  <c r="AL173" i="6"/>
  <c r="J177" i="6"/>
  <c r="Z165" i="6"/>
  <c r="K152" i="6"/>
  <c r="J152" i="6"/>
  <c r="K93" i="6"/>
  <c r="AX93" i="6" s="1"/>
  <c r="I93" i="6"/>
  <c r="J13" i="6"/>
  <c r="AL168" i="6"/>
  <c r="AX168" i="6"/>
  <c r="K13" i="6"/>
  <c r="AX153" i="6"/>
  <c r="AX204" i="6"/>
  <c r="AL204" i="6"/>
  <c r="Z204" i="6"/>
  <c r="Z159" i="6"/>
  <c r="AX174" i="6"/>
  <c r="Z167" i="6"/>
  <c r="AS201" i="6"/>
  <c r="AU201" i="6"/>
  <c r="AX212" i="6"/>
  <c r="AL212" i="6"/>
  <c r="Z212" i="6"/>
  <c r="AL219" i="6"/>
  <c r="AL158" i="6"/>
  <c r="AX159" i="6"/>
  <c r="Z163" i="6"/>
  <c r="AL163" i="6"/>
  <c r="AX163" i="6"/>
  <c r="Z169" i="6"/>
  <c r="AL169" i="6"/>
  <c r="AX172" i="6"/>
  <c r="AX176" i="6"/>
  <c r="J193" i="6"/>
  <c r="Z195" i="6"/>
  <c r="AW210" i="6"/>
  <c r="AK210" i="6"/>
  <c r="AI210" i="6"/>
  <c r="AJ210" i="6" s="1"/>
  <c r="AX210" i="6" s="1"/>
  <c r="AH210" i="6"/>
  <c r="AG210" i="6"/>
  <c r="AL213" i="6"/>
  <c r="AJ235" i="6"/>
  <c r="AJ234" i="6" s="1"/>
  <c r="AI234" i="6"/>
  <c r="Z160" i="6"/>
  <c r="AT201" i="6"/>
  <c r="AL166" i="6"/>
  <c r="AX167" i="6"/>
  <c r="AX189" i="6"/>
  <c r="Z189" i="6"/>
  <c r="AX196" i="6"/>
  <c r="Z196" i="6"/>
  <c r="AL197" i="6"/>
  <c r="X200" i="6"/>
  <c r="AG209" i="6"/>
  <c r="AK209" i="6"/>
  <c r="AW209" i="6"/>
  <c r="AI209" i="6"/>
  <c r="AJ209" i="6" s="1"/>
  <c r="AL209" i="6" s="1"/>
  <c r="AH209" i="6"/>
  <c r="AL210" i="6"/>
  <c r="Z210" i="6"/>
  <c r="AU216" i="6"/>
  <c r="AV216" i="6" s="1"/>
  <c r="AT216" i="6"/>
  <c r="J254" i="6"/>
  <c r="AX191" i="6"/>
  <c r="AX194" i="6"/>
  <c r="K193" i="6"/>
  <c r="Z194" i="6"/>
  <c r="AL194" i="6"/>
  <c r="AX226" i="6"/>
  <c r="AL226" i="6"/>
  <c r="Z226" i="6"/>
  <c r="AW230" i="6"/>
  <c r="AK230" i="6"/>
  <c r="AI230" i="6"/>
  <c r="AJ230" i="6" s="1"/>
  <c r="AH230" i="6"/>
  <c r="AG230" i="6"/>
  <c r="AX232" i="6"/>
  <c r="AL232" i="6"/>
  <c r="Z232" i="6"/>
  <c r="Z156" i="6"/>
  <c r="AL156" i="6"/>
  <c r="AX156" i="6"/>
  <c r="Z158" i="6"/>
  <c r="AL159" i="6"/>
  <c r="Z168" i="6"/>
  <c r="AL172" i="6"/>
  <c r="AL176" i="6"/>
  <c r="AL184" i="6"/>
  <c r="AW202" i="6"/>
  <c r="AK202" i="6"/>
  <c r="AI202" i="6"/>
  <c r="AJ202" i="6" s="1"/>
  <c r="AH202" i="6"/>
  <c r="AG202" i="6"/>
  <c r="AI208" i="6"/>
  <c r="AJ208" i="6" s="1"/>
  <c r="AX208" i="6" s="1"/>
  <c r="AK208" i="6"/>
  <c r="AH208" i="6"/>
  <c r="AW208" i="6"/>
  <c r="AG208" i="6"/>
  <c r="Z285" i="6"/>
  <c r="AL285" i="6"/>
  <c r="Z173" i="6"/>
  <c r="Z153" i="6"/>
  <c r="AL153" i="6"/>
  <c r="AL157" i="6"/>
  <c r="AX157" i="6"/>
  <c r="AX169" i="6"/>
  <c r="AL170" i="6"/>
  <c r="Z181" i="6"/>
  <c r="Z188" i="6"/>
  <c r="AL188" i="6"/>
  <c r="AL190" i="6"/>
  <c r="Z192" i="6"/>
  <c r="AL192" i="6"/>
  <c r="AX192" i="6"/>
  <c r="AL199" i="6"/>
  <c r="AX199" i="6"/>
  <c r="Z203" i="6"/>
  <c r="I200" i="6"/>
  <c r="AS209" i="6"/>
  <c r="AU209" i="6"/>
  <c r="AV209" i="6" s="1"/>
  <c r="AX209" i="6" s="1"/>
  <c r="Z214" i="6"/>
  <c r="AL214" i="6"/>
  <c r="AS216" i="6"/>
  <c r="AX217" i="6"/>
  <c r="Z218" i="6"/>
  <c r="AL218" i="6"/>
  <c r="AX218" i="6"/>
  <c r="AX158" i="6"/>
  <c r="AX160" i="6"/>
  <c r="Z164" i="6"/>
  <c r="AL164" i="6"/>
  <c r="AX164" i="6"/>
  <c r="Z166" i="6"/>
  <c r="AX173" i="6"/>
  <c r="Z178" i="6"/>
  <c r="Z197" i="6"/>
  <c r="AG201" i="6"/>
  <c r="AK201" i="6"/>
  <c r="AW201" i="6"/>
  <c r="AI201" i="6"/>
  <c r="AH201" i="6"/>
  <c r="AX202" i="6"/>
  <c r="AL202" i="6"/>
  <c r="Z202" i="6"/>
  <c r="Z205" i="6"/>
  <c r="AL205" i="6"/>
  <c r="AX207" i="6"/>
  <c r="AL207" i="6"/>
  <c r="Z207" i="6"/>
  <c r="AU208" i="6"/>
  <c r="AV208" i="6" s="1"/>
  <c r="AT208" i="6"/>
  <c r="AW219" i="6"/>
  <c r="AK219" i="6"/>
  <c r="AI219" i="6"/>
  <c r="AJ219" i="6" s="1"/>
  <c r="AG219" i="6"/>
  <c r="AH219" i="6"/>
  <c r="W236" i="6"/>
  <c r="X237" i="6"/>
  <c r="X236" i="6" s="1"/>
  <c r="AI254" i="6"/>
  <c r="J93" i="6"/>
  <c r="AL178" i="6"/>
  <c r="Z191" i="6"/>
  <c r="Z211" i="6"/>
  <c r="Z155" i="6"/>
  <c r="AL155" i="6"/>
  <c r="AX155" i="6"/>
  <c r="Z161" i="6"/>
  <c r="AL161" i="6"/>
  <c r="Z162" i="6"/>
  <c r="AL165" i="6"/>
  <c r="AX165" i="6"/>
  <c r="Z174" i="6"/>
  <c r="AL174" i="6"/>
  <c r="AL175" i="6"/>
  <c r="Z190" i="6"/>
  <c r="W200" i="6"/>
  <c r="K200" i="6"/>
  <c r="AL206" i="6"/>
  <c r="AT209" i="6"/>
  <c r="AX211" i="6"/>
  <c r="AW213" i="6"/>
  <c r="AK213" i="6"/>
  <c r="AI213" i="6"/>
  <c r="AJ213" i="6" s="1"/>
  <c r="AH213" i="6"/>
  <c r="AG213" i="6"/>
  <c r="AX221" i="6"/>
  <c r="AL221" i="6"/>
  <c r="Z221" i="6"/>
  <c r="Z225" i="6"/>
  <c r="AL233" i="6"/>
  <c r="AX233" i="6"/>
  <c r="Z233" i="6"/>
  <c r="Z235" i="6"/>
  <c r="Z234" i="6" s="1"/>
  <c r="AL235" i="6"/>
  <c r="AL234" i="6" s="1"/>
  <c r="W254" i="6"/>
  <c r="W11" i="6" s="1"/>
  <c r="X255" i="6"/>
  <c r="Z281" i="6"/>
  <c r="AX154" i="6"/>
  <c r="AX162" i="6"/>
  <c r="AX170" i="6"/>
  <c r="K177" i="6"/>
  <c r="AX178" i="6"/>
  <c r="AX183" i="6"/>
  <c r="AX187" i="6"/>
  <c r="AX215" i="6"/>
  <c r="AL215" i="6"/>
  <c r="Z215" i="6"/>
  <c r="AI216" i="6"/>
  <c r="AJ216" i="6" s="1"/>
  <c r="AH216" i="6"/>
  <c r="AW216" i="6"/>
  <c r="AW225" i="6"/>
  <c r="AK225" i="6"/>
  <c r="AH225" i="6"/>
  <c r="AG225" i="6"/>
  <c r="AI225" i="6"/>
  <c r="AJ225" i="6" s="1"/>
  <c r="AX235" i="6"/>
  <c r="AX234" i="6" s="1"/>
  <c r="K246" i="6"/>
  <c r="Z255" i="6"/>
  <c r="AL255" i="6"/>
  <c r="AL154" i="6"/>
  <c r="AL162" i="6"/>
  <c r="Z179" i="6"/>
  <c r="AL183" i="6"/>
  <c r="Z184" i="6"/>
  <c r="AT206" i="6"/>
  <c r="AS206" i="6"/>
  <c r="AX228" i="6"/>
  <c r="Z228" i="6"/>
  <c r="AL228" i="6"/>
  <c r="I246" i="6"/>
  <c r="Z262" i="6"/>
  <c r="AL262" i="6"/>
  <c r="AX262" i="6"/>
  <c r="Z283" i="6"/>
  <c r="AL283" i="6"/>
  <c r="AX283" i="6"/>
  <c r="AL284" i="6"/>
  <c r="AX284" i="6"/>
  <c r="AL181" i="6"/>
  <c r="AX181" i="6"/>
  <c r="AL186" i="6"/>
  <c r="AX186" i="6"/>
  <c r="AU203" i="6"/>
  <c r="AV203" i="6" s="1"/>
  <c r="AT203" i="6"/>
  <c r="AU211" i="6"/>
  <c r="AV211" i="6" s="1"/>
  <c r="AT211" i="6"/>
  <c r="AS211" i="6"/>
  <c r="AT214" i="6"/>
  <c r="AS214" i="6"/>
  <c r="AL217" i="6"/>
  <c r="AL225" i="6"/>
  <c r="AT225" i="6"/>
  <c r="AS225" i="6"/>
  <c r="AL230" i="6"/>
  <c r="Z230" i="6"/>
  <c r="Z237" i="6"/>
  <c r="K236" i="6"/>
  <c r="Z277" i="6"/>
  <c r="AX278" i="6"/>
  <c r="AX175" i="6"/>
  <c r="Z180" i="6"/>
  <c r="AL180" i="6"/>
  <c r="Z185" i="6"/>
  <c r="AL185" i="6"/>
  <c r="AH206" i="6"/>
  <c r="AG206" i="6"/>
  <c r="AU206" i="6"/>
  <c r="AV206" i="6" s="1"/>
  <c r="AX206" i="6" s="1"/>
  <c r="AU219" i="6"/>
  <c r="AV219" i="6" s="1"/>
  <c r="AS219" i="6"/>
  <c r="AG254" i="6"/>
  <c r="AX263" i="6"/>
  <c r="AX269" i="6"/>
  <c r="AL269" i="6"/>
  <c r="Z269" i="6"/>
  <c r="AX270" i="6"/>
  <c r="Z199" i="6"/>
  <c r="AI203" i="6"/>
  <c r="AJ203" i="6" s="1"/>
  <c r="AL203" i="6" s="1"/>
  <c r="AH203" i="6"/>
  <c r="AS203" i="6"/>
  <c r="AW205" i="6"/>
  <c r="AK205" i="6"/>
  <c r="AI211" i="6"/>
  <c r="AJ211" i="6" s="1"/>
  <c r="AL211" i="6" s="1"/>
  <c r="AH211" i="6"/>
  <c r="AU213" i="6"/>
  <c r="AV213" i="6" s="1"/>
  <c r="AX213" i="6" s="1"/>
  <c r="AH214" i="6"/>
  <c r="AG214" i="6"/>
  <c r="AU214" i="6"/>
  <c r="AV214" i="6" s="1"/>
  <c r="AX214" i="6" s="1"/>
  <c r="AX223" i="6"/>
  <c r="AL223" i="6"/>
  <c r="Z223" i="6"/>
  <c r="AU225" i="6"/>
  <c r="AV225" i="6" s="1"/>
  <c r="AX225" i="6" s="1"/>
  <c r="AJ254" i="6"/>
  <c r="Z267" i="6"/>
  <c r="AL267" i="6"/>
  <c r="AX267" i="6"/>
  <c r="AL268" i="6"/>
  <c r="AX268" i="6"/>
  <c r="Z268" i="6"/>
  <c r="AL270" i="6"/>
  <c r="Z271" i="6"/>
  <c r="AL271" i="6"/>
  <c r="AX271" i="6"/>
  <c r="AL224" i="6"/>
  <c r="AI227" i="6"/>
  <c r="AJ227" i="6" s="1"/>
  <c r="AL227" i="6" s="1"/>
  <c r="AX229" i="6"/>
  <c r="AU230" i="6"/>
  <c r="AV230" i="6" s="1"/>
  <c r="AX230" i="6" s="1"/>
  <c r="AT230" i="6"/>
  <c r="AS230" i="6"/>
  <c r="AI236" i="6"/>
  <c r="Z245" i="6"/>
  <c r="U254" i="6"/>
  <c r="U11" i="6" s="1"/>
  <c r="Z275" i="6"/>
  <c r="AL275" i="6"/>
  <c r="AX275" i="6"/>
  <c r="AL276" i="6"/>
  <c r="AX276" i="6"/>
  <c r="Z279" i="6"/>
  <c r="AL279" i="6"/>
  <c r="Z282" i="6"/>
  <c r="AX231" i="6"/>
  <c r="AL231" i="6"/>
  <c r="Z231" i="6"/>
  <c r="Z238" i="6"/>
  <c r="AL238" i="6"/>
  <c r="AX238" i="6"/>
  <c r="I236" i="6"/>
  <c r="AX245" i="6"/>
  <c r="Z259" i="6"/>
  <c r="AL259" i="6"/>
  <c r="AX259" i="6"/>
  <c r="AL260" i="6"/>
  <c r="AX260" i="6"/>
  <c r="AX261" i="6"/>
  <c r="Z261" i="6"/>
  <c r="AL239" i="6"/>
  <c r="AX239" i="6"/>
  <c r="AU254" i="6"/>
  <c r="I254" i="6"/>
  <c r="Z278" i="6"/>
  <c r="AX285" i="6"/>
  <c r="AS236" i="6"/>
  <c r="AX240" i="6"/>
  <c r="V254" i="6"/>
  <c r="V11" i="6" s="1"/>
  <c r="AV257" i="6"/>
  <c r="AV254" i="6" s="1"/>
  <c r="AT254" i="6"/>
  <c r="AS254" i="6"/>
  <c r="Z263" i="6"/>
  <c r="AL263" i="6"/>
  <c r="Z264" i="6"/>
  <c r="AL266" i="6"/>
  <c r="Z273" i="6"/>
  <c r="AX279" i="6"/>
  <c r="AX256" i="6"/>
  <c r="AX264" i="6"/>
  <c r="AX272" i="6"/>
  <c r="AX280" i="6"/>
  <c r="AK229" i="6"/>
  <c r="AW229" i="6"/>
  <c r="AJ237" i="6"/>
  <c r="AJ236" i="6" s="1"/>
  <c r="AL256" i="6"/>
  <c r="AL264" i="6"/>
  <c r="AX265" i="6"/>
  <c r="AL272" i="6"/>
  <c r="AX273" i="6"/>
  <c r="AL280" i="6"/>
  <c r="AX281" i="6"/>
  <c r="AK224" i="6"/>
  <c r="AG228" i="6"/>
  <c r="AS228" i="6"/>
  <c r="Z229" i="6"/>
  <c r="AL229" i="6"/>
  <c r="AK232" i="6"/>
  <c r="AL257" i="6"/>
  <c r="AX258" i="6"/>
  <c r="AL265" i="6"/>
  <c r="AX266" i="6"/>
  <c r="AL273" i="6"/>
  <c r="AX274" i="6"/>
  <c r="AL281" i="6"/>
  <c r="AX282" i="6"/>
  <c r="AL258" i="6"/>
  <c r="AL282" i="6"/>
  <c r="Z227" i="6"/>
  <c r="AH231" i="6"/>
  <c r="J11" i="6" l="1"/>
  <c r="Z200" i="6"/>
  <c r="I11" i="6"/>
  <c r="X11" i="6"/>
  <c r="AX216" i="6"/>
  <c r="AX237" i="6"/>
  <c r="AX236" i="6" s="1"/>
  <c r="AX219" i="6"/>
  <c r="AS200" i="6"/>
  <c r="AS11" i="6" s="1"/>
  <c r="AX227" i="6"/>
  <c r="AL237" i="6"/>
  <c r="AL236" i="6" s="1"/>
  <c r="AL254" i="6"/>
  <c r="X254" i="6"/>
  <c r="AX255" i="6"/>
  <c r="AX254" i="6" s="1"/>
  <c r="AL216" i="6"/>
  <c r="Z236" i="6"/>
  <c r="AX203" i="6"/>
  <c r="Z254" i="6"/>
  <c r="AX257" i="6"/>
  <c r="AL208" i="6"/>
  <c r="AT200" i="6"/>
  <c r="AT11" i="6" s="1"/>
  <c r="AG200" i="6"/>
  <c r="AG11" i="6" s="1"/>
  <c r="AH200" i="6"/>
  <c r="AH11" i="6" s="1"/>
  <c r="AI200" i="6"/>
  <c r="AI11" i="6" s="1"/>
  <c r="AJ201" i="6"/>
  <c r="AU200" i="6"/>
  <c r="AU11" i="6" s="1"/>
  <c r="AV201" i="6"/>
  <c r="AV200" i="6" s="1"/>
  <c r="AV11" i="6" s="1"/>
  <c r="K11" i="6"/>
  <c r="C8" i="1" s="1"/>
  <c r="AX13" i="6"/>
  <c r="AX11" i="6" s="1"/>
  <c r="Z11" i="6" l="1"/>
  <c r="AJ200" i="6"/>
  <c r="AJ11" i="6" s="1"/>
  <c r="AL201" i="6"/>
  <c r="AL200" i="6" s="1"/>
  <c r="AL11" i="6" s="1"/>
  <c r="AX201" i="6"/>
  <c r="AX200" i="6" s="1"/>
  <c r="J1606" i="5" l="1"/>
  <c r="I1606" i="5"/>
  <c r="H1606" i="5"/>
  <c r="J1605" i="5"/>
  <c r="K1605" i="5" s="1"/>
  <c r="I1605" i="5"/>
  <c r="H1605" i="5"/>
  <c r="J1604" i="5"/>
  <c r="I1604" i="5"/>
  <c r="K1604" i="5" s="1"/>
  <c r="H1604" i="5"/>
  <c r="J1603" i="5"/>
  <c r="K1603" i="5" s="1"/>
  <c r="I1603" i="5"/>
  <c r="H1603" i="5"/>
  <c r="J1602" i="5"/>
  <c r="I1602" i="5"/>
  <c r="H1602" i="5"/>
  <c r="K1601" i="5"/>
  <c r="J1601" i="5"/>
  <c r="I1601" i="5"/>
  <c r="H1601" i="5"/>
  <c r="J1600" i="5"/>
  <c r="I1600" i="5"/>
  <c r="H1600" i="5"/>
  <c r="L1599" i="5"/>
  <c r="J1597" i="5"/>
  <c r="I1597" i="5"/>
  <c r="K1597" i="5" s="1"/>
  <c r="H1597" i="5"/>
  <c r="J1596" i="5"/>
  <c r="I1596" i="5"/>
  <c r="K1596" i="5" s="1"/>
  <c r="H1596" i="5"/>
  <c r="K1595" i="5"/>
  <c r="J1595" i="5"/>
  <c r="I1595" i="5"/>
  <c r="H1595" i="5"/>
  <c r="L1593" i="5"/>
  <c r="J1587" i="5"/>
  <c r="I1587" i="5"/>
  <c r="K1587" i="5" s="1"/>
  <c r="H1587" i="5"/>
  <c r="J1586" i="5"/>
  <c r="I1586" i="5"/>
  <c r="H1586" i="5"/>
  <c r="J1585" i="5"/>
  <c r="I1585" i="5"/>
  <c r="K1585" i="5" s="1"/>
  <c r="H1585" i="5"/>
  <c r="J1584" i="5"/>
  <c r="I1584" i="5"/>
  <c r="H1584" i="5"/>
  <c r="J1583" i="5"/>
  <c r="I1583" i="5"/>
  <c r="K1583" i="5" s="1"/>
  <c r="H1583" i="5"/>
  <c r="J1582" i="5"/>
  <c r="I1582" i="5"/>
  <c r="H1582" i="5"/>
  <c r="J1581" i="5"/>
  <c r="I1581" i="5"/>
  <c r="K1581" i="5" s="1"/>
  <c r="H1581" i="5"/>
  <c r="J1580" i="5"/>
  <c r="I1580" i="5"/>
  <c r="H1580" i="5"/>
  <c r="J1579" i="5"/>
  <c r="I1579" i="5"/>
  <c r="K1579" i="5" s="1"/>
  <c r="H1579" i="5"/>
  <c r="J1578" i="5"/>
  <c r="I1578" i="5"/>
  <c r="H1578" i="5"/>
  <c r="J1577" i="5"/>
  <c r="I1577" i="5"/>
  <c r="H1577" i="5"/>
  <c r="J1576" i="5"/>
  <c r="I1576" i="5"/>
  <c r="H1576" i="5"/>
  <c r="J1575" i="5"/>
  <c r="I1575" i="5"/>
  <c r="K1575" i="5" s="1"/>
  <c r="H1575" i="5"/>
  <c r="J1574" i="5"/>
  <c r="I1574" i="5"/>
  <c r="H1574" i="5"/>
  <c r="J1573" i="5"/>
  <c r="I1573" i="5"/>
  <c r="K1573" i="5" s="1"/>
  <c r="H1573" i="5"/>
  <c r="J1572" i="5"/>
  <c r="I1572" i="5"/>
  <c r="H1572" i="5"/>
  <c r="J1571" i="5"/>
  <c r="I1571" i="5"/>
  <c r="K1571" i="5" s="1"/>
  <c r="H1571" i="5"/>
  <c r="J1570" i="5"/>
  <c r="I1570" i="5"/>
  <c r="H1570" i="5"/>
  <c r="L1569" i="5"/>
  <c r="J1567" i="5"/>
  <c r="I1567" i="5"/>
  <c r="H1567" i="5"/>
  <c r="J1566" i="5"/>
  <c r="I1566" i="5"/>
  <c r="K1566" i="5" s="1"/>
  <c r="H1566" i="5"/>
  <c r="J1565" i="5"/>
  <c r="I1565" i="5"/>
  <c r="K1565" i="5" s="1"/>
  <c r="H1565" i="5"/>
  <c r="J1564" i="5"/>
  <c r="I1564" i="5"/>
  <c r="K1564" i="5" s="1"/>
  <c r="H1564" i="5"/>
  <c r="J1563" i="5"/>
  <c r="I1563" i="5"/>
  <c r="H1563" i="5"/>
  <c r="K1562" i="5"/>
  <c r="J1562" i="5"/>
  <c r="I1562" i="5"/>
  <c r="H1562" i="5"/>
  <c r="J1561" i="5"/>
  <c r="I1561" i="5"/>
  <c r="K1561" i="5" s="1"/>
  <c r="H1561" i="5"/>
  <c r="J1560" i="5"/>
  <c r="K1560" i="5" s="1"/>
  <c r="I1560" i="5"/>
  <c r="H1560" i="5"/>
  <c r="J1559" i="5"/>
  <c r="I1559" i="5"/>
  <c r="H1559" i="5"/>
  <c r="J1558" i="5"/>
  <c r="I1558" i="5"/>
  <c r="K1558" i="5" s="1"/>
  <c r="H1558" i="5"/>
  <c r="J1557" i="5"/>
  <c r="I1557" i="5"/>
  <c r="H1557" i="5"/>
  <c r="K1556" i="5"/>
  <c r="J1556" i="5"/>
  <c r="I1556" i="5"/>
  <c r="H1556" i="5"/>
  <c r="J1555" i="5"/>
  <c r="I1555" i="5"/>
  <c r="K1555" i="5" s="1"/>
  <c r="H1555" i="5"/>
  <c r="J1554" i="5"/>
  <c r="K1554" i="5" s="1"/>
  <c r="I1554" i="5"/>
  <c r="H1554" i="5"/>
  <c r="J1551" i="5"/>
  <c r="I1551" i="5"/>
  <c r="H1551" i="5"/>
  <c r="J1550" i="5"/>
  <c r="I1550" i="5"/>
  <c r="K1550" i="5" s="1"/>
  <c r="H1550" i="5"/>
  <c r="J1549" i="5"/>
  <c r="I1549" i="5"/>
  <c r="H1549" i="5"/>
  <c r="J1548" i="5"/>
  <c r="I1548" i="5"/>
  <c r="K1548" i="5" s="1"/>
  <c r="H1548" i="5"/>
  <c r="J1547" i="5"/>
  <c r="I1547" i="5"/>
  <c r="K1547" i="5" s="1"/>
  <c r="H1547" i="5"/>
  <c r="J1546" i="5"/>
  <c r="I1546" i="5"/>
  <c r="K1546" i="5" s="1"/>
  <c r="H1546" i="5"/>
  <c r="J1545" i="5"/>
  <c r="I1545" i="5"/>
  <c r="H1545" i="5"/>
  <c r="J1542" i="5"/>
  <c r="I1542" i="5"/>
  <c r="K1542" i="5" s="1"/>
  <c r="H1542" i="5"/>
  <c r="J1541" i="5"/>
  <c r="I1541" i="5"/>
  <c r="K1541" i="5" s="1"/>
  <c r="H1541" i="5"/>
  <c r="K1540" i="5"/>
  <c r="J1540" i="5"/>
  <c r="I1540" i="5"/>
  <c r="H1540" i="5"/>
  <c r="J1539" i="5"/>
  <c r="I1539" i="5"/>
  <c r="H1539" i="5"/>
  <c r="J1538" i="5"/>
  <c r="K1538" i="5" s="1"/>
  <c r="I1538" i="5"/>
  <c r="H1538" i="5"/>
  <c r="J1537" i="5"/>
  <c r="I1537" i="5"/>
  <c r="H1537" i="5"/>
  <c r="K1536" i="5"/>
  <c r="J1536" i="5"/>
  <c r="I1536" i="5"/>
  <c r="H1536" i="5"/>
  <c r="J1535" i="5"/>
  <c r="I1535" i="5"/>
  <c r="H1535" i="5"/>
  <c r="J1534" i="5"/>
  <c r="K1534" i="5" s="1"/>
  <c r="I1534" i="5"/>
  <c r="H1534" i="5"/>
  <c r="J1533" i="5"/>
  <c r="I1533" i="5"/>
  <c r="K1533" i="5" s="1"/>
  <c r="H1533" i="5"/>
  <c r="J1532" i="5"/>
  <c r="I1532" i="5"/>
  <c r="K1532" i="5" s="1"/>
  <c r="H1532" i="5"/>
  <c r="J1531" i="5"/>
  <c r="I1531" i="5"/>
  <c r="H1531" i="5"/>
  <c r="J1530" i="5"/>
  <c r="I1530" i="5"/>
  <c r="K1530" i="5" s="1"/>
  <c r="H1530" i="5"/>
  <c r="J1529" i="5"/>
  <c r="I1529" i="5"/>
  <c r="K1529" i="5" s="1"/>
  <c r="H1529" i="5"/>
  <c r="K1528" i="5"/>
  <c r="J1528" i="5"/>
  <c r="I1528" i="5"/>
  <c r="H1528" i="5"/>
  <c r="J1527" i="5"/>
  <c r="I1527" i="5"/>
  <c r="H1527" i="5"/>
  <c r="J1526" i="5"/>
  <c r="I1526" i="5"/>
  <c r="K1526" i="5" s="1"/>
  <c r="H1526" i="5"/>
  <c r="J1525" i="5"/>
  <c r="I1525" i="5"/>
  <c r="K1525" i="5" s="1"/>
  <c r="H1525" i="5"/>
  <c r="K1524" i="5"/>
  <c r="J1524" i="5"/>
  <c r="I1524" i="5"/>
  <c r="H1524" i="5"/>
  <c r="J1523" i="5"/>
  <c r="I1523" i="5"/>
  <c r="H1523" i="5"/>
  <c r="K1522" i="5"/>
  <c r="J1522" i="5"/>
  <c r="I1522" i="5"/>
  <c r="H1522" i="5"/>
  <c r="J1521" i="5"/>
  <c r="I1521" i="5"/>
  <c r="H1521" i="5"/>
  <c r="K1520" i="5"/>
  <c r="J1520" i="5"/>
  <c r="I1520" i="5"/>
  <c r="H1520" i="5"/>
  <c r="J1519" i="5"/>
  <c r="I1519" i="5"/>
  <c r="K1519" i="5" s="1"/>
  <c r="H1519" i="5"/>
  <c r="J1518" i="5"/>
  <c r="K1518" i="5" s="1"/>
  <c r="I1518" i="5"/>
  <c r="H1518" i="5"/>
  <c r="J1517" i="5"/>
  <c r="I1517" i="5"/>
  <c r="H1517" i="5"/>
  <c r="J1516" i="5"/>
  <c r="I1516" i="5"/>
  <c r="K1516" i="5" s="1"/>
  <c r="H1516" i="5"/>
  <c r="J1515" i="5"/>
  <c r="I1515" i="5"/>
  <c r="H1515" i="5"/>
  <c r="J1514" i="5"/>
  <c r="I1514" i="5"/>
  <c r="K1514" i="5" s="1"/>
  <c r="H1514" i="5"/>
  <c r="J1513" i="5"/>
  <c r="I1513" i="5"/>
  <c r="H1513" i="5"/>
  <c r="J1512" i="5"/>
  <c r="I1512" i="5"/>
  <c r="K1512" i="5" s="1"/>
  <c r="H1512" i="5"/>
  <c r="J1511" i="5"/>
  <c r="I1511" i="5"/>
  <c r="H1511" i="5"/>
  <c r="J1510" i="5"/>
  <c r="I1510" i="5"/>
  <c r="K1510" i="5" s="1"/>
  <c r="H1510" i="5"/>
  <c r="J1509" i="5"/>
  <c r="I1509" i="5"/>
  <c r="K1509" i="5" s="1"/>
  <c r="H1509" i="5"/>
  <c r="J1508" i="5"/>
  <c r="I1508" i="5"/>
  <c r="K1508" i="5" s="1"/>
  <c r="H1508" i="5"/>
  <c r="J1507" i="5"/>
  <c r="I1507" i="5"/>
  <c r="K1507" i="5" s="1"/>
  <c r="H1507" i="5"/>
  <c r="K1506" i="5"/>
  <c r="J1506" i="5"/>
  <c r="I1506" i="5"/>
  <c r="H1506" i="5"/>
  <c r="J1505" i="5"/>
  <c r="I1505" i="5"/>
  <c r="H1505" i="5"/>
  <c r="K1504" i="5"/>
  <c r="J1504" i="5"/>
  <c r="I1504" i="5"/>
  <c r="H1504" i="5"/>
  <c r="J1503" i="5"/>
  <c r="I1503" i="5"/>
  <c r="K1503" i="5" s="1"/>
  <c r="H1503" i="5"/>
  <c r="J1502" i="5"/>
  <c r="K1502" i="5" s="1"/>
  <c r="I1502" i="5"/>
  <c r="H1502" i="5"/>
  <c r="J1501" i="5"/>
  <c r="I1501" i="5"/>
  <c r="H1501" i="5"/>
  <c r="J1500" i="5"/>
  <c r="I1500" i="5"/>
  <c r="K1500" i="5" s="1"/>
  <c r="H1500" i="5"/>
  <c r="J1499" i="5"/>
  <c r="I1499" i="5"/>
  <c r="H1499" i="5"/>
  <c r="J1498" i="5"/>
  <c r="I1498" i="5"/>
  <c r="K1498" i="5" s="1"/>
  <c r="H1498" i="5"/>
  <c r="J1497" i="5"/>
  <c r="I1497" i="5"/>
  <c r="H1497" i="5"/>
  <c r="J1496" i="5"/>
  <c r="I1496" i="5"/>
  <c r="K1496" i="5" s="1"/>
  <c r="H1496" i="5"/>
  <c r="J1495" i="5"/>
  <c r="I1495" i="5"/>
  <c r="H1495" i="5"/>
  <c r="J1494" i="5"/>
  <c r="I1494" i="5"/>
  <c r="K1494" i="5" s="1"/>
  <c r="H1494" i="5"/>
  <c r="J1493" i="5"/>
  <c r="I1493" i="5"/>
  <c r="K1493" i="5" s="1"/>
  <c r="H1493" i="5"/>
  <c r="K1492" i="5"/>
  <c r="J1492" i="5"/>
  <c r="I1492" i="5"/>
  <c r="H1492" i="5"/>
  <c r="J1491" i="5"/>
  <c r="I1491" i="5"/>
  <c r="H1491" i="5"/>
  <c r="K1490" i="5"/>
  <c r="J1490" i="5"/>
  <c r="I1490" i="5"/>
  <c r="H1490" i="5"/>
  <c r="J1489" i="5"/>
  <c r="I1489" i="5"/>
  <c r="H1489" i="5"/>
  <c r="K1488" i="5"/>
  <c r="J1488" i="5"/>
  <c r="I1488" i="5"/>
  <c r="H1488" i="5"/>
  <c r="J1487" i="5"/>
  <c r="I1487" i="5"/>
  <c r="K1487" i="5" s="1"/>
  <c r="H1487" i="5"/>
  <c r="J1486" i="5"/>
  <c r="I1486" i="5"/>
  <c r="K1486" i="5" s="1"/>
  <c r="H1486" i="5"/>
  <c r="J1485" i="5"/>
  <c r="I1485" i="5"/>
  <c r="H1485" i="5"/>
  <c r="K1484" i="5"/>
  <c r="J1484" i="5"/>
  <c r="I1484" i="5"/>
  <c r="H1484" i="5"/>
  <c r="J1483" i="5"/>
  <c r="I1483" i="5"/>
  <c r="H1483" i="5"/>
  <c r="J1482" i="5"/>
  <c r="K1482" i="5" s="1"/>
  <c r="I1482" i="5"/>
  <c r="H1482" i="5"/>
  <c r="J1481" i="5"/>
  <c r="I1481" i="5"/>
  <c r="H1481" i="5"/>
  <c r="J1480" i="5"/>
  <c r="I1480" i="5"/>
  <c r="K1480" i="5" s="1"/>
  <c r="H1480" i="5"/>
  <c r="J1479" i="5"/>
  <c r="I1479" i="5"/>
  <c r="H1479" i="5"/>
  <c r="J1478" i="5"/>
  <c r="I1478" i="5"/>
  <c r="K1478" i="5" s="1"/>
  <c r="H1478" i="5"/>
  <c r="J1477" i="5"/>
  <c r="I1477" i="5"/>
  <c r="K1477" i="5" s="1"/>
  <c r="H1477" i="5"/>
  <c r="K1476" i="5"/>
  <c r="J1476" i="5"/>
  <c r="I1476" i="5"/>
  <c r="H1476" i="5"/>
  <c r="J1475" i="5"/>
  <c r="I1475" i="5"/>
  <c r="H1475" i="5"/>
  <c r="K1474" i="5"/>
  <c r="J1474" i="5"/>
  <c r="I1474" i="5"/>
  <c r="H1474" i="5"/>
  <c r="J1473" i="5"/>
  <c r="I1473" i="5"/>
  <c r="H1473" i="5"/>
  <c r="K1471" i="5"/>
  <c r="J1471" i="5"/>
  <c r="I1471" i="5"/>
  <c r="H1471" i="5"/>
  <c r="J1470" i="5"/>
  <c r="I1470" i="5"/>
  <c r="K1470" i="5" s="1"/>
  <c r="H1470" i="5"/>
  <c r="J1469" i="5"/>
  <c r="I1469" i="5"/>
  <c r="K1469" i="5" s="1"/>
  <c r="H1469" i="5"/>
  <c r="J1468" i="5"/>
  <c r="I1468" i="5"/>
  <c r="H1468" i="5"/>
  <c r="J1467" i="5"/>
  <c r="I1467" i="5"/>
  <c r="K1467" i="5" s="1"/>
  <c r="H1467" i="5"/>
  <c r="J1466" i="5"/>
  <c r="I1466" i="5"/>
  <c r="H1466" i="5"/>
  <c r="J1465" i="5"/>
  <c r="I1465" i="5"/>
  <c r="K1465" i="5" s="1"/>
  <c r="H1465" i="5"/>
  <c r="J1464" i="5"/>
  <c r="I1464" i="5"/>
  <c r="K1464" i="5" s="1"/>
  <c r="H1464" i="5"/>
  <c r="J1463" i="5"/>
  <c r="I1463" i="5"/>
  <c r="K1463" i="5" s="1"/>
  <c r="H1463" i="5"/>
  <c r="J1462" i="5"/>
  <c r="I1462" i="5"/>
  <c r="H1462" i="5"/>
  <c r="J1461" i="5"/>
  <c r="I1461" i="5"/>
  <c r="K1461" i="5" s="1"/>
  <c r="H1461" i="5"/>
  <c r="J1460" i="5"/>
  <c r="I1460" i="5"/>
  <c r="K1460" i="5" s="1"/>
  <c r="H1460" i="5"/>
  <c r="J1459" i="5"/>
  <c r="I1459" i="5"/>
  <c r="K1459" i="5" s="1"/>
  <c r="H1459" i="5"/>
  <c r="J1458" i="5"/>
  <c r="I1458" i="5"/>
  <c r="H1458" i="5"/>
  <c r="J1457" i="5"/>
  <c r="I1457" i="5"/>
  <c r="K1457" i="5" s="1"/>
  <c r="H1457" i="5"/>
  <c r="J1456" i="5"/>
  <c r="I1456" i="5"/>
  <c r="H1456" i="5"/>
  <c r="K1455" i="5"/>
  <c r="J1455" i="5"/>
  <c r="I1455" i="5"/>
  <c r="H1455" i="5"/>
  <c r="J1454" i="5"/>
  <c r="I1454" i="5"/>
  <c r="K1454" i="5" s="1"/>
  <c r="H1454" i="5"/>
  <c r="J1453" i="5"/>
  <c r="K1453" i="5" s="1"/>
  <c r="I1453" i="5"/>
  <c r="H1453" i="5"/>
  <c r="J1452" i="5"/>
  <c r="I1452" i="5"/>
  <c r="H1452" i="5"/>
  <c r="J1451" i="5"/>
  <c r="I1451" i="5"/>
  <c r="K1451" i="5" s="1"/>
  <c r="H1451" i="5"/>
  <c r="J1450" i="5"/>
  <c r="I1450" i="5"/>
  <c r="H1450" i="5"/>
  <c r="J1449" i="5"/>
  <c r="I1449" i="5"/>
  <c r="K1449" i="5" s="1"/>
  <c r="H1449" i="5"/>
  <c r="J1448" i="5"/>
  <c r="I1448" i="5"/>
  <c r="K1448" i="5" s="1"/>
  <c r="H1448" i="5"/>
  <c r="J1447" i="5"/>
  <c r="I1447" i="5"/>
  <c r="K1447" i="5" s="1"/>
  <c r="H1447" i="5"/>
  <c r="J1446" i="5"/>
  <c r="I1446" i="5"/>
  <c r="H1446" i="5"/>
  <c r="K1445" i="5"/>
  <c r="J1445" i="5"/>
  <c r="I1445" i="5"/>
  <c r="H1445" i="5"/>
  <c r="J1444" i="5"/>
  <c r="I1444" i="5"/>
  <c r="K1444" i="5" s="1"/>
  <c r="H1444" i="5"/>
  <c r="J1443" i="5"/>
  <c r="I1443" i="5"/>
  <c r="K1443" i="5" s="1"/>
  <c r="H1443" i="5"/>
  <c r="J1442" i="5"/>
  <c r="I1442" i="5"/>
  <c r="H1442" i="5"/>
  <c r="J1441" i="5"/>
  <c r="I1441" i="5"/>
  <c r="K1441" i="5" s="1"/>
  <c r="H1441" i="5"/>
  <c r="J1440" i="5"/>
  <c r="I1440" i="5"/>
  <c r="H1440" i="5"/>
  <c r="K1439" i="5"/>
  <c r="J1439" i="5"/>
  <c r="I1439" i="5"/>
  <c r="H1439" i="5"/>
  <c r="J1438" i="5"/>
  <c r="I1438" i="5"/>
  <c r="K1438" i="5" s="1"/>
  <c r="H1438" i="5"/>
  <c r="J1437" i="5"/>
  <c r="I1437" i="5"/>
  <c r="K1437" i="5" s="1"/>
  <c r="H1437" i="5"/>
  <c r="J1436" i="5"/>
  <c r="I1436" i="5"/>
  <c r="H1436" i="5"/>
  <c r="J1435" i="5"/>
  <c r="I1435" i="5"/>
  <c r="K1435" i="5" s="1"/>
  <c r="H1435" i="5"/>
  <c r="J1434" i="5"/>
  <c r="I1434" i="5"/>
  <c r="H1434" i="5"/>
  <c r="K1433" i="5"/>
  <c r="J1433" i="5"/>
  <c r="I1433" i="5"/>
  <c r="H1433" i="5"/>
  <c r="L1432" i="5"/>
  <c r="J1429" i="5"/>
  <c r="I1429" i="5"/>
  <c r="K1429" i="5" s="1"/>
  <c r="H1429" i="5"/>
  <c r="J1428" i="5"/>
  <c r="I1428" i="5"/>
  <c r="H1428" i="5"/>
  <c r="J1427" i="5"/>
  <c r="K1427" i="5" s="1"/>
  <c r="I1427" i="5"/>
  <c r="H1427" i="5"/>
  <c r="J1426" i="5"/>
  <c r="I1426" i="5"/>
  <c r="K1426" i="5" s="1"/>
  <c r="H1426" i="5"/>
  <c r="J1425" i="5"/>
  <c r="I1425" i="5"/>
  <c r="H1425" i="5"/>
  <c r="J1424" i="5"/>
  <c r="I1424" i="5"/>
  <c r="H1424" i="5"/>
  <c r="J1423" i="5"/>
  <c r="K1423" i="5" s="1"/>
  <c r="I1423" i="5"/>
  <c r="H1423" i="5"/>
  <c r="J1422" i="5"/>
  <c r="I1422" i="5"/>
  <c r="K1422" i="5" s="1"/>
  <c r="H1422" i="5"/>
  <c r="J1421" i="5"/>
  <c r="I1421" i="5"/>
  <c r="H1421" i="5"/>
  <c r="J1420" i="5"/>
  <c r="I1420" i="5"/>
  <c r="H1420" i="5"/>
  <c r="J1419" i="5"/>
  <c r="K1419" i="5" s="1"/>
  <c r="I1419" i="5"/>
  <c r="H1419" i="5"/>
  <c r="J1418" i="5"/>
  <c r="I1418" i="5"/>
  <c r="H1418" i="5"/>
  <c r="J1417" i="5"/>
  <c r="K1417" i="5" s="1"/>
  <c r="I1417" i="5"/>
  <c r="H1417" i="5"/>
  <c r="J1416" i="5"/>
  <c r="I1416" i="5"/>
  <c r="K1416" i="5" s="1"/>
  <c r="H1416" i="5"/>
  <c r="J1415" i="5"/>
  <c r="I1415" i="5"/>
  <c r="H1415" i="5"/>
  <c r="J1414" i="5"/>
  <c r="I1414" i="5"/>
  <c r="H1414" i="5"/>
  <c r="J1413" i="5"/>
  <c r="K1413" i="5" s="1"/>
  <c r="I1413" i="5"/>
  <c r="H1413" i="5"/>
  <c r="J1412" i="5"/>
  <c r="I1412" i="5"/>
  <c r="K1412" i="5" s="1"/>
  <c r="H1412" i="5"/>
  <c r="J1411" i="5"/>
  <c r="K1411" i="5" s="1"/>
  <c r="I1411" i="5"/>
  <c r="H1411" i="5"/>
  <c r="J1410" i="5"/>
  <c r="I1410" i="5"/>
  <c r="H1410" i="5"/>
  <c r="J1409" i="5"/>
  <c r="K1409" i="5" s="1"/>
  <c r="I1409" i="5"/>
  <c r="H1409" i="5"/>
  <c r="J1408" i="5"/>
  <c r="I1408" i="5"/>
  <c r="K1408" i="5" s="1"/>
  <c r="H1408" i="5"/>
  <c r="J1407" i="5"/>
  <c r="I1407" i="5"/>
  <c r="H1407" i="5"/>
  <c r="J1406" i="5"/>
  <c r="I1406" i="5"/>
  <c r="H1406" i="5"/>
  <c r="J1405" i="5"/>
  <c r="K1405" i="5" s="1"/>
  <c r="I1405" i="5"/>
  <c r="H1405" i="5"/>
  <c r="J1404" i="5"/>
  <c r="I1404" i="5"/>
  <c r="K1404" i="5" s="1"/>
  <c r="H1404" i="5"/>
  <c r="J1403" i="5"/>
  <c r="I1403" i="5"/>
  <c r="K1403" i="5" s="1"/>
  <c r="H1403" i="5"/>
  <c r="J1402" i="5"/>
  <c r="I1402" i="5"/>
  <c r="H1402" i="5"/>
  <c r="J1401" i="5"/>
  <c r="I1401" i="5"/>
  <c r="H1401" i="5"/>
  <c r="J1400" i="5"/>
  <c r="I1400" i="5"/>
  <c r="K1400" i="5" s="1"/>
  <c r="H1400" i="5"/>
  <c r="J1399" i="5"/>
  <c r="K1399" i="5" s="1"/>
  <c r="I1399" i="5"/>
  <c r="H1399" i="5"/>
  <c r="J1398" i="5"/>
  <c r="I1398" i="5"/>
  <c r="K1398" i="5" s="1"/>
  <c r="H1398" i="5"/>
  <c r="K1397" i="5"/>
  <c r="J1397" i="5"/>
  <c r="I1397" i="5"/>
  <c r="H1397" i="5"/>
  <c r="J1396" i="5"/>
  <c r="I1396" i="5"/>
  <c r="H1396" i="5"/>
  <c r="J1395" i="5"/>
  <c r="I1395" i="5"/>
  <c r="H1395" i="5"/>
  <c r="J1394" i="5"/>
  <c r="I1394" i="5"/>
  <c r="K1394" i="5" s="1"/>
  <c r="H1394" i="5"/>
  <c r="J1393" i="5"/>
  <c r="I1393" i="5"/>
  <c r="H1393" i="5"/>
  <c r="J1392" i="5"/>
  <c r="I1392" i="5"/>
  <c r="H1392" i="5"/>
  <c r="J1391" i="5"/>
  <c r="I1391" i="5"/>
  <c r="H1391" i="5"/>
  <c r="J1390" i="5"/>
  <c r="I1390" i="5"/>
  <c r="K1390" i="5" s="1"/>
  <c r="H1390" i="5"/>
  <c r="J1389" i="5"/>
  <c r="K1389" i="5" s="1"/>
  <c r="I1389" i="5"/>
  <c r="H1389" i="5"/>
  <c r="J1388" i="5"/>
  <c r="I1388" i="5"/>
  <c r="K1388" i="5" s="1"/>
  <c r="H1388" i="5"/>
  <c r="K1386" i="5"/>
  <c r="J1386" i="5"/>
  <c r="I1386" i="5"/>
  <c r="H1386" i="5"/>
  <c r="J1385" i="5"/>
  <c r="I1385" i="5"/>
  <c r="K1385" i="5" s="1"/>
  <c r="H1385" i="5"/>
  <c r="J1384" i="5"/>
  <c r="K1384" i="5" s="1"/>
  <c r="I1384" i="5"/>
  <c r="H1384" i="5"/>
  <c r="J1383" i="5"/>
  <c r="I1383" i="5"/>
  <c r="K1383" i="5" s="1"/>
  <c r="H1383" i="5"/>
  <c r="J1382" i="5"/>
  <c r="I1382" i="5"/>
  <c r="H1382" i="5"/>
  <c r="J1381" i="5"/>
  <c r="I1381" i="5"/>
  <c r="H1381" i="5"/>
  <c r="J1380" i="5"/>
  <c r="I1380" i="5"/>
  <c r="H1380" i="5"/>
  <c r="J1379" i="5"/>
  <c r="I1379" i="5"/>
  <c r="K1379" i="5" s="1"/>
  <c r="H1379" i="5"/>
  <c r="J1378" i="5"/>
  <c r="K1378" i="5" s="1"/>
  <c r="I1378" i="5"/>
  <c r="H1378" i="5"/>
  <c r="J1377" i="5"/>
  <c r="I1377" i="5"/>
  <c r="H1377" i="5"/>
  <c r="J1376" i="5"/>
  <c r="K1376" i="5" s="1"/>
  <c r="I1376" i="5"/>
  <c r="H1376" i="5"/>
  <c r="J1375" i="5"/>
  <c r="I1375" i="5"/>
  <c r="K1375" i="5" s="1"/>
  <c r="H1375" i="5"/>
  <c r="J1374" i="5"/>
  <c r="I1374" i="5"/>
  <c r="H1374" i="5"/>
  <c r="J1373" i="5"/>
  <c r="I1373" i="5"/>
  <c r="H1373" i="5"/>
  <c r="J1372" i="5"/>
  <c r="I1372" i="5"/>
  <c r="H1372" i="5"/>
  <c r="J1371" i="5"/>
  <c r="I1371" i="5"/>
  <c r="K1371" i="5" s="1"/>
  <c r="H1371" i="5"/>
  <c r="K1370" i="5"/>
  <c r="J1370" i="5"/>
  <c r="I1370" i="5"/>
  <c r="H1370" i="5"/>
  <c r="J1369" i="5"/>
  <c r="I1369" i="5"/>
  <c r="K1369" i="5" s="1"/>
  <c r="H1369" i="5"/>
  <c r="J1368" i="5"/>
  <c r="I1368" i="5"/>
  <c r="H1368" i="5"/>
  <c r="J1367" i="5"/>
  <c r="I1367" i="5"/>
  <c r="K1367" i="5" s="1"/>
  <c r="H1367" i="5"/>
  <c r="J1366" i="5"/>
  <c r="K1366" i="5" s="1"/>
  <c r="I1366" i="5"/>
  <c r="H1366" i="5"/>
  <c r="J1365" i="5"/>
  <c r="I1365" i="5"/>
  <c r="K1365" i="5" s="1"/>
  <c r="H1365" i="5"/>
  <c r="J1364" i="5"/>
  <c r="I1364" i="5"/>
  <c r="K1364" i="5" s="1"/>
  <c r="H1364" i="5"/>
  <c r="J1363" i="5"/>
  <c r="I1363" i="5"/>
  <c r="H1363" i="5"/>
  <c r="J1362" i="5"/>
  <c r="I1362" i="5"/>
  <c r="H1362" i="5"/>
  <c r="J1361" i="5"/>
  <c r="I1361" i="5"/>
  <c r="K1361" i="5" s="1"/>
  <c r="H1361" i="5"/>
  <c r="J1360" i="5"/>
  <c r="I1360" i="5"/>
  <c r="H1360" i="5"/>
  <c r="J1359" i="5"/>
  <c r="I1359" i="5"/>
  <c r="H1359" i="5"/>
  <c r="J1358" i="5"/>
  <c r="I1358" i="5"/>
  <c r="H1358" i="5"/>
  <c r="J1357" i="5"/>
  <c r="I1357" i="5"/>
  <c r="K1357" i="5" s="1"/>
  <c r="H1357" i="5"/>
  <c r="K1356" i="5"/>
  <c r="J1356" i="5"/>
  <c r="I1356" i="5"/>
  <c r="H1356" i="5"/>
  <c r="J1355" i="5"/>
  <c r="I1355" i="5"/>
  <c r="H1355" i="5"/>
  <c r="J1354" i="5"/>
  <c r="I1354" i="5"/>
  <c r="H1354" i="5"/>
  <c r="J1353" i="5"/>
  <c r="I1353" i="5"/>
  <c r="H1353" i="5"/>
  <c r="J1352" i="5"/>
  <c r="I1352" i="5"/>
  <c r="H1352" i="5"/>
  <c r="J1351" i="5"/>
  <c r="I1351" i="5"/>
  <c r="K1351" i="5" s="1"/>
  <c r="H1351" i="5"/>
  <c r="J1350" i="5"/>
  <c r="I1350" i="5"/>
  <c r="H1350" i="5"/>
  <c r="J1349" i="5"/>
  <c r="I1349" i="5"/>
  <c r="K1349" i="5" s="1"/>
  <c r="H1349" i="5"/>
  <c r="J1348" i="5"/>
  <c r="I1348" i="5"/>
  <c r="K1348" i="5" s="1"/>
  <c r="H1348" i="5"/>
  <c r="J1347" i="5"/>
  <c r="I1347" i="5"/>
  <c r="H1347" i="5"/>
  <c r="J1346" i="5"/>
  <c r="I1346" i="5"/>
  <c r="H1346" i="5"/>
  <c r="J1345" i="5"/>
  <c r="I1345" i="5"/>
  <c r="H1345" i="5"/>
  <c r="J1344" i="5"/>
  <c r="I1344" i="5"/>
  <c r="H1344" i="5"/>
  <c r="J1343" i="5"/>
  <c r="I1343" i="5"/>
  <c r="K1343" i="5" s="1"/>
  <c r="H1343" i="5"/>
  <c r="J1342" i="5"/>
  <c r="I1342" i="5"/>
  <c r="H1342" i="5"/>
  <c r="J1341" i="5"/>
  <c r="I1341" i="5"/>
  <c r="K1341" i="5" s="1"/>
  <c r="H1341" i="5"/>
  <c r="J1340" i="5"/>
  <c r="I1340" i="5"/>
  <c r="K1340" i="5" s="1"/>
  <c r="H1340" i="5"/>
  <c r="J1339" i="5"/>
  <c r="I1339" i="5"/>
  <c r="K1339" i="5" s="1"/>
  <c r="H1339" i="5"/>
  <c r="J1338" i="5"/>
  <c r="I1338" i="5"/>
  <c r="K1338" i="5" s="1"/>
  <c r="H1338" i="5"/>
  <c r="J1337" i="5"/>
  <c r="I1337" i="5"/>
  <c r="H1337" i="5"/>
  <c r="J1336" i="5"/>
  <c r="K1336" i="5" s="1"/>
  <c r="I1336" i="5"/>
  <c r="H1336" i="5"/>
  <c r="J1335" i="5"/>
  <c r="I1335" i="5"/>
  <c r="K1335" i="5" s="1"/>
  <c r="H1335" i="5"/>
  <c r="J1334" i="5"/>
  <c r="K1334" i="5" s="1"/>
  <c r="I1334" i="5"/>
  <c r="H1334" i="5"/>
  <c r="J1333" i="5"/>
  <c r="I1333" i="5"/>
  <c r="K1333" i="5" s="1"/>
  <c r="H1333" i="5"/>
  <c r="J1332" i="5"/>
  <c r="I1332" i="5"/>
  <c r="H1332" i="5"/>
  <c r="J1331" i="5"/>
  <c r="I1331" i="5"/>
  <c r="H1331" i="5"/>
  <c r="J1330" i="5"/>
  <c r="I1330" i="5"/>
  <c r="H1330" i="5"/>
  <c r="J1329" i="5"/>
  <c r="I1329" i="5"/>
  <c r="K1329" i="5" s="1"/>
  <c r="H1329" i="5"/>
  <c r="J1328" i="5"/>
  <c r="K1328" i="5" s="1"/>
  <c r="I1328" i="5"/>
  <c r="H1328" i="5"/>
  <c r="J1327" i="5"/>
  <c r="I1327" i="5"/>
  <c r="K1327" i="5" s="1"/>
  <c r="H1327" i="5"/>
  <c r="J1326" i="5"/>
  <c r="K1326" i="5" s="1"/>
  <c r="I1326" i="5"/>
  <c r="H1326" i="5"/>
  <c r="J1325" i="5"/>
  <c r="I1325" i="5"/>
  <c r="K1325" i="5" s="1"/>
  <c r="H1325" i="5"/>
  <c r="J1324" i="5"/>
  <c r="I1324" i="5"/>
  <c r="H1324" i="5"/>
  <c r="J1323" i="5"/>
  <c r="I1323" i="5"/>
  <c r="H1323" i="5"/>
  <c r="J1322" i="5"/>
  <c r="I1322" i="5"/>
  <c r="H1322" i="5"/>
  <c r="J1321" i="5"/>
  <c r="I1321" i="5"/>
  <c r="K1321" i="5" s="1"/>
  <c r="H1321" i="5"/>
  <c r="J1320" i="5"/>
  <c r="I1320" i="5"/>
  <c r="K1320" i="5" s="1"/>
  <c r="H1320" i="5"/>
  <c r="J1319" i="5"/>
  <c r="I1319" i="5"/>
  <c r="K1319" i="5" s="1"/>
  <c r="H1319" i="5"/>
  <c r="J1318" i="5"/>
  <c r="I1318" i="5"/>
  <c r="H1318" i="5"/>
  <c r="J1317" i="5"/>
  <c r="I1317" i="5"/>
  <c r="K1317" i="5" s="1"/>
  <c r="H1317" i="5"/>
  <c r="J1316" i="5"/>
  <c r="K1316" i="5" s="1"/>
  <c r="I1316" i="5"/>
  <c r="H1316" i="5"/>
  <c r="J1315" i="5"/>
  <c r="I1315" i="5"/>
  <c r="K1315" i="5" s="1"/>
  <c r="H1315" i="5"/>
  <c r="J1314" i="5"/>
  <c r="I1314" i="5"/>
  <c r="H1314" i="5"/>
  <c r="J1313" i="5"/>
  <c r="I1313" i="5"/>
  <c r="K1313" i="5" s="1"/>
  <c r="H1313" i="5"/>
  <c r="J1312" i="5"/>
  <c r="I1312" i="5"/>
  <c r="H1312" i="5"/>
  <c r="J1311" i="5"/>
  <c r="I1311" i="5"/>
  <c r="K1311" i="5" s="1"/>
  <c r="H1311" i="5"/>
  <c r="J1310" i="5"/>
  <c r="K1310" i="5" s="1"/>
  <c r="I1310" i="5"/>
  <c r="H1310" i="5"/>
  <c r="J1309" i="5"/>
  <c r="I1309" i="5"/>
  <c r="K1309" i="5" s="1"/>
  <c r="H1309" i="5"/>
  <c r="K1308" i="5"/>
  <c r="J1308" i="5"/>
  <c r="I1308" i="5"/>
  <c r="H1308" i="5"/>
  <c r="J1307" i="5"/>
  <c r="I1307" i="5"/>
  <c r="K1307" i="5" s="1"/>
  <c r="H1307" i="5"/>
  <c r="J1306" i="5"/>
  <c r="I1306" i="5"/>
  <c r="H1306" i="5"/>
  <c r="J1305" i="5"/>
  <c r="I1305" i="5"/>
  <c r="H1305" i="5"/>
  <c r="J1304" i="5"/>
  <c r="I1304" i="5"/>
  <c r="K1304" i="5" s="1"/>
  <c r="H1304" i="5"/>
  <c r="J1303" i="5"/>
  <c r="I1303" i="5"/>
  <c r="H1303" i="5"/>
  <c r="J1302" i="5"/>
  <c r="I1302" i="5"/>
  <c r="H1302" i="5"/>
  <c r="J1301" i="5"/>
  <c r="I1301" i="5"/>
  <c r="K1301" i="5" s="1"/>
  <c r="H1301" i="5"/>
  <c r="J1300" i="5"/>
  <c r="K1300" i="5" s="1"/>
  <c r="I1300" i="5"/>
  <c r="H1300" i="5"/>
  <c r="J1299" i="5"/>
  <c r="I1299" i="5"/>
  <c r="H1299" i="5"/>
  <c r="J1298" i="5"/>
  <c r="I1298" i="5"/>
  <c r="H1298" i="5"/>
  <c r="J1297" i="5"/>
  <c r="I1297" i="5"/>
  <c r="H1297" i="5"/>
  <c r="J1296" i="5"/>
  <c r="I1296" i="5"/>
  <c r="H1296" i="5"/>
  <c r="J1295" i="5"/>
  <c r="I1295" i="5"/>
  <c r="H1295" i="5"/>
  <c r="J1294" i="5"/>
  <c r="I1294" i="5"/>
  <c r="K1294" i="5" s="1"/>
  <c r="H1294" i="5"/>
  <c r="J1293" i="5"/>
  <c r="I1293" i="5"/>
  <c r="K1293" i="5" s="1"/>
  <c r="H1293" i="5"/>
  <c r="J1292" i="5"/>
  <c r="I1292" i="5"/>
  <c r="H1292" i="5"/>
  <c r="J1291" i="5"/>
  <c r="I1291" i="5"/>
  <c r="K1291" i="5" s="1"/>
  <c r="H1291" i="5"/>
  <c r="J1290" i="5"/>
  <c r="K1290" i="5" s="1"/>
  <c r="I1290" i="5"/>
  <c r="H1290" i="5"/>
  <c r="J1289" i="5"/>
  <c r="I1289" i="5"/>
  <c r="H1289" i="5"/>
  <c r="J1288" i="5"/>
  <c r="I1288" i="5"/>
  <c r="K1288" i="5" s="1"/>
  <c r="H1288" i="5"/>
  <c r="J1287" i="5"/>
  <c r="I1287" i="5"/>
  <c r="K1287" i="5" s="1"/>
  <c r="H1287" i="5"/>
  <c r="J1286" i="5"/>
  <c r="K1286" i="5" s="1"/>
  <c r="I1286" i="5"/>
  <c r="H1286" i="5"/>
  <c r="J1285" i="5"/>
  <c r="I1285" i="5"/>
  <c r="K1285" i="5" s="1"/>
  <c r="H1285" i="5"/>
  <c r="J1284" i="5"/>
  <c r="I1284" i="5"/>
  <c r="H1284" i="5"/>
  <c r="J1283" i="5"/>
  <c r="I1283" i="5"/>
  <c r="H1283" i="5"/>
  <c r="J1282" i="5"/>
  <c r="I1282" i="5"/>
  <c r="H1282" i="5"/>
  <c r="J1281" i="5"/>
  <c r="I1281" i="5"/>
  <c r="H1281" i="5"/>
  <c r="J1280" i="5"/>
  <c r="I1280" i="5"/>
  <c r="H1280" i="5"/>
  <c r="J1279" i="5"/>
  <c r="I1279" i="5"/>
  <c r="K1279" i="5" s="1"/>
  <c r="H1279" i="5"/>
  <c r="J1278" i="5"/>
  <c r="K1278" i="5" s="1"/>
  <c r="I1278" i="5"/>
  <c r="H1278" i="5"/>
  <c r="J1277" i="5"/>
  <c r="I1277" i="5"/>
  <c r="K1277" i="5" s="1"/>
  <c r="H1277" i="5"/>
  <c r="J1276" i="5"/>
  <c r="I1276" i="5"/>
  <c r="H1276" i="5"/>
  <c r="J1275" i="5"/>
  <c r="I1275" i="5"/>
  <c r="K1275" i="5" s="1"/>
  <c r="H1275" i="5"/>
  <c r="J1274" i="5"/>
  <c r="I1274" i="5"/>
  <c r="H1274" i="5"/>
  <c r="J1273" i="5"/>
  <c r="I1273" i="5"/>
  <c r="H1273" i="5"/>
  <c r="K1272" i="5"/>
  <c r="J1272" i="5"/>
  <c r="I1272" i="5"/>
  <c r="H1272" i="5"/>
  <c r="J1271" i="5"/>
  <c r="I1271" i="5"/>
  <c r="H1271" i="5"/>
  <c r="J1270" i="5"/>
  <c r="I1270" i="5"/>
  <c r="H1270" i="5"/>
  <c r="J1269" i="5"/>
  <c r="I1269" i="5"/>
  <c r="H1269" i="5"/>
  <c r="J1268" i="5"/>
  <c r="K1268" i="5" s="1"/>
  <c r="I1268" i="5"/>
  <c r="H1268" i="5"/>
  <c r="J1267" i="5"/>
  <c r="I1267" i="5"/>
  <c r="H1267" i="5"/>
  <c r="J1266" i="5"/>
  <c r="I1266" i="5"/>
  <c r="H1266" i="5"/>
  <c r="J1265" i="5"/>
  <c r="I1265" i="5"/>
  <c r="H1265" i="5"/>
  <c r="J1264" i="5"/>
  <c r="I1264" i="5"/>
  <c r="H1264" i="5"/>
  <c r="J1263" i="5"/>
  <c r="K1263" i="5" s="1"/>
  <c r="I1263" i="5"/>
  <c r="H1263" i="5"/>
  <c r="J1262" i="5"/>
  <c r="K1262" i="5" s="1"/>
  <c r="I1262" i="5"/>
  <c r="H1262" i="5"/>
  <c r="J1261" i="5"/>
  <c r="I1261" i="5"/>
  <c r="H1261" i="5"/>
  <c r="J1260" i="5"/>
  <c r="K1260" i="5" s="1"/>
  <c r="I1260" i="5"/>
  <c r="H1260" i="5"/>
  <c r="J1259" i="5"/>
  <c r="I1259" i="5"/>
  <c r="H1259" i="5"/>
  <c r="J1258" i="5"/>
  <c r="K1258" i="5" s="1"/>
  <c r="I1258" i="5"/>
  <c r="H1258" i="5"/>
  <c r="K1257" i="5"/>
  <c r="J1257" i="5"/>
  <c r="I1257" i="5"/>
  <c r="H1257" i="5"/>
  <c r="J1256" i="5"/>
  <c r="I1256" i="5"/>
  <c r="H1256" i="5"/>
  <c r="J1255" i="5"/>
  <c r="I1255" i="5"/>
  <c r="H1255" i="5"/>
  <c r="J1254" i="5"/>
  <c r="I1254" i="5"/>
  <c r="H1254" i="5"/>
  <c r="J1253" i="5"/>
  <c r="K1253" i="5" s="1"/>
  <c r="I1253" i="5"/>
  <c r="H1253" i="5"/>
  <c r="J1252" i="5"/>
  <c r="I1252" i="5"/>
  <c r="H1252" i="5"/>
  <c r="J1251" i="5"/>
  <c r="I1251" i="5"/>
  <c r="H1251" i="5"/>
  <c r="J1250" i="5"/>
  <c r="I1250" i="5"/>
  <c r="H1250" i="5"/>
  <c r="J1249" i="5"/>
  <c r="I1249" i="5"/>
  <c r="H1249" i="5"/>
  <c r="J1248" i="5"/>
  <c r="I1248" i="5"/>
  <c r="H1248" i="5"/>
  <c r="J1247" i="5"/>
  <c r="I1247" i="5"/>
  <c r="H1247" i="5"/>
  <c r="J1246" i="5"/>
  <c r="I1246" i="5"/>
  <c r="H1246" i="5"/>
  <c r="J1245" i="5"/>
  <c r="I1245" i="5"/>
  <c r="H1245" i="5"/>
  <c r="J1244" i="5"/>
  <c r="I1244" i="5"/>
  <c r="H1244" i="5"/>
  <c r="K1243" i="5"/>
  <c r="J1243" i="5"/>
  <c r="I1243" i="5"/>
  <c r="H1243" i="5"/>
  <c r="J1242" i="5"/>
  <c r="I1242" i="5"/>
  <c r="H1242" i="5"/>
  <c r="J1241" i="5"/>
  <c r="I1241" i="5"/>
  <c r="H1241" i="5"/>
  <c r="J1240" i="5"/>
  <c r="I1240" i="5"/>
  <c r="H1240" i="5"/>
  <c r="J1239" i="5"/>
  <c r="I1239" i="5"/>
  <c r="H1239" i="5"/>
  <c r="J1238" i="5"/>
  <c r="I1238" i="5"/>
  <c r="H1238" i="5"/>
  <c r="J1237" i="5"/>
  <c r="K1237" i="5" s="1"/>
  <c r="I1237" i="5"/>
  <c r="H1237" i="5"/>
  <c r="J1236" i="5"/>
  <c r="I1236" i="5"/>
  <c r="K1236" i="5" s="1"/>
  <c r="H1236" i="5"/>
  <c r="J1235" i="5"/>
  <c r="I1235" i="5"/>
  <c r="H1235" i="5"/>
  <c r="J1234" i="5"/>
  <c r="I1234" i="5"/>
  <c r="H1234" i="5"/>
  <c r="K1233" i="5"/>
  <c r="J1233" i="5"/>
  <c r="I1233" i="5"/>
  <c r="H1233" i="5"/>
  <c r="J1232" i="5"/>
  <c r="I1232" i="5"/>
  <c r="H1232" i="5"/>
  <c r="J1231" i="5"/>
  <c r="I1231" i="5"/>
  <c r="H1231" i="5"/>
  <c r="J1230" i="5"/>
  <c r="I1230" i="5"/>
  <c r="H1230" i="5"/>
  <c r="J1229" i="5"/>
  <c r="I1229" i="5"/>
  <c r="H1229" i="5"/>
  <c r="J1228" i="5"/>
  <c r="I1228" i="5"/>
  <c r="H1228" i="5"/>
  <c r="J1227" i="5"/>
  <c r="K1227" i="5" s="1"/>
  <c r="I1227" i="5"/>
  <c r="H1227" i="5"/>
  <c r="J1226" i="5"/>
  <c r="I1226" i="5"/>
  <c r="K1226" i="5" s="1"/>
  <c r="H1226" i="5"/>
  <c r="J1225" i="5"/>
  <c r="I1225" i="5"/>
  <c r="H1225" i="5"/>
  <c r="J1224" i="5"/>
  <c r="I1224" i="5"/>
  <c r="H1224" i="5"/>
  <c r="K1223" i="5"/>
  <c r="J1223" i="5"/>
  <c r="I1223" i="5"/>
  <c r="H1223" i="5"/>
  <c r="J1222" i="5"/>
  <c r="I1222" i="5"/>
  <c r="H1222" i="5"/>
  <c r="J1221" i="5"/>
  <c r="K1221" i="5" s="1"/>
  <c r="I1221" i="5"/>
  <c r="H1221" i="5"/>
  <c r="J1220" i="5"/>
  <c r="I1220" i="5"/>
  <c r="K1220" i="5" s="1"/>
  <c r="H1220" i="5"/>
  <c r="J1219" i="5"/>
  <c r="I1219" i="5"/>
  <c r="H1219" i="5"/>
  <c r="J1218" i="5"/>
  <c r="I1218" i="5"/>
  <c r="H1218" i="5"/>
  <c r="J1217" i="5"/>
  <c r="I1217" i="5"/>
  <c r="H1217" i="5"/>
  <c r="J1216" i="5"/>
  <c r="I1216" i="5"/>
  <c r="H1216" i="5"/>
  <c r="J1215" i="5"/>
  <c r="K1215" i="5" s="1"/>
  <c r="I1215" i="5"/>
  <c r="H1215" i="5"/>
  <c r="J1214" i="5"/>
  <c r="I1214" i="5"/>
  <c r="H1214" i="5"/>
  <c r="J1213" i="5"/>
  <c r="I1213" i="5"/>
  <c r="H1213" i="5"/>
  <c r="J1212" i="5"/>
  <c r="I1212" i="5"/>
  <c r="H1212" i="5"/>
  <c r="K1211" i="5"/>
  <c r="J1211" i="5"/>
  <c r="I1211" i="5"/>
  <c r="H1211" i="5"/>
  <c r="J1210" i="5"/>
  <c r="I1210" i="5"/>
  <c r="K1210" i="5" s="1"/>
  <c r="H1210" i="5"/>
  <c r="J1209" i="5"/>
  <c r="I1209" i="5"/>
  <c r="H1209" i="5"/>
  <c r="J1208" i="5"/>
  <c r="I1208" i="5"/>
  <c r="H1208" i="5"/>
  <c r="J1207" i="5"/>
  <c r="I1207" i="5"/>
  <c r="H1207" i="5"/>
  <c r="J1206" i="5"/>
  <c r="I1206" i="5"/>
  <c r="H1206" i="5"/>
  <c r="J1205" i="5"/>
  <c r="K1205" i="5" s="1"/>
  <c r="I1205" i="5"/>
  <c r="H1205" i="5"/>
  <c r="J1204" i="5"/>
  <c r="I1204" i="5"/>
  <c r="K1204" i="5" s="1"/>
  <c r="H1204" i="5"/>
  <c r="J1203" i="5"/>
  <c r="I1203" i="5"/>
  <c r="H1203" i="5"/>
  <c r="J1202" i="5"/>
  <c r="I1202" i="5"/>
  <c r="H1202" i="5"/>
  <c r="J1201" i="5"/>
  <c r="I1201" i="5"/>
  <c r="H1201" i="5"/>
  <c r="J1200" i="5"/>
  <c r="I1200" i="5"/>
  <c r="H1200" i="5"/>
  <c r="J1199" i="5"/>
  <c r="I1199" i="5"/>
  <c r="H1199" i="5"/>
  <c r="J1198" i="5"/>
  <c r="I1198" i="5"/>
  <c r="H1198" i="5"/>
  <c r="J1197" i="5"/>
  <c r="I1197" i="5"/>
  <c r="K1197" i="5" s="1"/>
  <c r="H1197" i="5"/>
  <c r="J1196" i="5"/>
  <c r="I1196" i="5"/>
  <c r="H1196" i="5"/>
  <c r="J1195" i="5"/>
  <c r="I1195" i="5"/>
  <c r="H1195" i="5"/>
  <c r="J1194" i="5"/>
  <c r="I1194" i="5"/>
  <c r="K1194" i="5" s="1"/>
  <c r="H1194" i="5"/>
  <c r="J1193" i="5"/>
  <c r="K1193" i="5" s="1"/>
  <c r="I1193" i="5"/>
  <c r="H1193" i="5"/>
  <c r="J1192" i="5"/>
  <c r="I1192" i="5"/>
  <c r="H1192" i="5"/>
  <c r="J1191" i="5"/>
  <c r="I1191" i="5"/>
  <c r="H1191" i="5"/>
  <c r="J1190" i="5"/>
  <c r="I1190" i="5"/>
  <c r="H1190" i="5"/>
  <c r="J1189" i="5"/>
  <c r="I1189" i="5"/>
  <c r="K1189" i="5" s="1"/>
  <c r="H1189" i="5"/>
  <c r="J1188" i="5"/>
  <c r="I1188" i="5"/>
  <c r="K1188" i="5" s="1"/>
  <c r="H1188" i="5"/>
  <c r="J1187" i="5"/>
  <c r="I1187" i="5"/>
  <c r="H1187" i="5"/>
  <c r="J1186" i="5"/>
  <c r="I1186" i="5"/>
  <c r="H1186" i="5"/>
  <c r="J1185" i="5"/>
  <c r="I1185" i="5"/>
  <c r="K1185" i="5" s="1"/>
  <c r="H1185" i="5"/>
  <c r="J1184" i="5"/>
  <c r="I1184" i="5"/>
  <c r="H1184" i="5"/>
  <c r="J1183" i="5"/>
  <c r="I1183" i="5"/>
  <c r="H1183" i="5"/>
  <c r="J1182" i="5"/>
  <c r="I1182" i="5"/>
  <c r="H1182" i="5"/>
  <c r="J1181" i="5"/>
  <c r="I1181" i="5"/>
  <c r="K1181" i="5" s="1"/>
  <c r="H1181" i="5"/>
  <c r="J1180" i="5"/>
  <c r="I1180" i="5"/>
  <c r="H1180" i="5"/>
  <c r="J1179" i="5"/>
  <c r="K1179" i="5" s="1"/>
  <c r="I1179" i="5"/>
  <c r="H1179" i="5"/>
  <c r="J1178" i="5"/>
  <c r="I1178" i="5"/>
  <c r="H1178" i="5"/>
  <c r="K1177" i="5"/>
  <c r="J1177" i="5"/>
  <c r="I1177" i="5"/>
  <c r="H1177" i="5"/>
  <c r="J1176" i="5"/>
  <c r="I1176" i="5"/>
  <c r="H1176" i="5"/>
  <c r="J1175" i="5"/>
  <c r="I1175" i="5"/>
  <c r="K1175" i="5" s="1"/>
  <c r="H1175" i="5"/>
  <c r="J1174" i="5"/>
  <c r="I1174" i="5"/>
  <c r="H1174" i="5"/>
  <c r="J1173" i="5"/>
  <c r="K1173" i="5" s="1"/>
  <c r="I1173" i="5"/>
  <c r="H1173" i="5"/>
  <c r="J1172" i="5"/>
  <c r="I1172" i="5"/>
  <c r="H1172" i="5"/>
  <c r="J1171" i="5"/>
  <c r="I1171" i="5"/>
  <c r="H1171" i="5"/>
  <c r="J1170" i="5"/>
  <c r="I1170" i="5"/>
  <c r="H1170" i="5"/>
  <c r="J1169" i="5"/>
  <c r="I1169" i="5"/>
  <c r="H1169" i="5"/>
  <c r="J1168" i="5"/>
  <c r="I1168" i="5"/>
  <c r="H1168" i="5"/>
  <c r="J1167" i="5"/>
  <c r="K1167" i="5" s="1"/>
  <c r="I1167" i="5"/>
  <c r="H1167" i="5"/>
  <c r="J1166" i="5"/>
  <c r="I1166" i="5"/>
  <c r="H1166" i="5"/>
  <c r="J1165" i="5"/>
  <c r="I1165" i="5"/>
  <c r="K1165" i="5" s="1"/>
  <c r="H1165" i="5"/>
  <c r="J1164" i="5"/>
  <c r="I1164" i="5"/>
  <c r="H1164" i="5"/>
  <c r="J1163" i="5"/>
  <c r="K1163" i="5" s="1"/>
  <c r="I1163" i="5"/>
  <c r="H1163" i="5"/>
  <c r="J1162" i="5"/>
  <c r="I1162" i="5"/>
  <c r="H1162" i="5"/>
  <c r="J1161" i="5"/>
  <c r="I1161" i="5"/>
  <c r="H1161" i="5"/>
  <c r="J1160" i="5"/>
  <c r="I1160" i="5"/>
  <c r="H1160" i="5"/>
  <c r="J1159" i="5"/>
  <c r="I1159" i="5"/>
  <c r="H1159" i="5"/>
  <c r="J1158" i="5"/>
  <c r="I1158" i="5"/>
  <c r="K1158" i="5" s="1"/>
  <c r="H1158" i="5"/>
  <c r="J1157" i="5"/>
  <c r="I1157" i="5"/>
  <c r="K1157" i="5" s="1"/>
  <c r="H1157" i="5"/>
  <c r="J1156" i="5"/>
  <c r="I1156" i="5"/>
  <c r="K1156" i="5" s="1"/>
  <c r="H1156" i="5"/>
  <c r="J1155" i="5"/>
  <c r="I1155" i="5"/>
  <c r="H1155" i="5"/>
  <c r="J1154" i="5"/>
  <c r="I1154" i="5"/>
  <c r="H1154" i="5"/>
  <c r="J1153" i="5"/>
  <c r="I1153" i="5"/>
  <c r="H1153" i="5"/>
  <c r="J1152" i="5"/>
  <c r="I1152" i="5"/>
  <c r="H1152" i="5"/>
  <c r="J1151" i="5"/>
  <c r="I1151" i="5"/>
  <c r="H1151" i="5"/>
  <c r="J1150" i="5"/>
  <c r="I1150" i="5"/>
  <c r="H1150" i="5"/>
  <c r="J1149" i="5"/>
  <c r="I1149" i="5"/>
  <c r="K1149" i="5" s="1"/>
  <c r="H1149" i="5"/>
  <c r="J1148" i="5"/>
  <c r="I1148" i="5"/>
  <c r="K1148" i="5" s="1"/>
  <c r="H1148" i="5"/>
  <c r="J1147" i="5"/>
  <c r="I1147" i="5"/>
  <c r="H1147" i="5"/>
  <c r="J1146" i="5"/>
  <c r="I1146" i="5"/>
  <c r="H1146" i="5"/>
  <c r="J1145" i="5"/>
  <c r="K1145" i="5" s="1"/>
  <c r="I1145" i="5"/>
  <c r="H1145" i="5"/>
  <c r="J1144" i="5"/>
  <c r="I1144" i="5"/>
  <c r="H1144" i="5"/>
  <c r="J1143" i="5"/>
  <c r="K1143" i="5" s="1"/>
  <c r="I1143" i="5"/>
  <c r="H1143" i="5"/>
  <c r="J1142" i="5"/>
  <c r="I1142" i="5"/>
  <c r="K1142" i="5" s="1"/>
  <c r="H1142" i="5"/>
  <c r="J1141" i="5"/>
  <c r="I1141" i="5"/>
  <c r="H1141" i="5"/>
  <c r="J1140" i="5"/>
  <c r="I1140" i="5"/>
  <c r="K1140" i="5" s="1"/>
  <c r="H1140" i="5"/>
  <c r="J1139" i="5"/>
  <c r="I1139" i="5"/>
  <c r="K1139" i="5" s="1"/>
  <c r="H1139" i="5"/>
  <c r="J1138" i="5"/>
  <c r="I1138" i="5"/>
  <c r="H1138" i="5"/>
  <c r="J1137" i="5"/>
  <c r="I1137" i="5"/>
  <c r="H1137" i="5"/>
  <c r="J1136" i="5"/>
  <c r="I1136" i="5"/>
  <c r="H1136" i="5"/>
  <c r="J1135" i="5"/>
  <c r="K1135" i="5" s="1"/>
  <c r="I1135" i="5"/>
  <c r="H1135" i="5"/>
  <c r="J1134" i="5"/>
  <c r="I1134" i="5"/>
  <c r="H1134" i="5"/>
  <c r="J1133" i="5"/>
  <c r="I1133" i="5"/>
  <c r="H1133" i="5"/>
  <c r="J1132" i="5"/>
  <c r="I1132" i="5"/>
  <c r="K1132" i="5" s="1"/>
  <c r="H1132" i="5"/>
  <c r="J1131" i="5"/>
  <c r="I1131" i="5"/>
  <c r="K1131" i="5" s="1"/>
  <c r="H1131" i="5"/>
  <c r="J1130" i="5"/>
  <c r="K1130" i="5" s="1"/>
  <c r="I1130" i="5"/>
  <c r="H1130" i="5"/>
  <c r="J1129" i="5"/>
  <c r="I1129" i="5"/>
  <c r="K1129" i="5" s="1"/>
  <c r="H1129" i="5"/>
  <c r="J1128" i="5"/>
  <c r="I1128" i="5"/>
  <c r="H1128" i="5"/>
  <c r="J1127" i="5"/>
  <c r="I1127" i="5"/>
  <c r="K1127" i="5" s="1"/>
  <c r="H1127" i="5"/>
  <c r="J1126" i="5"/>
  <c r="I1126" i="5"/>
  <c r="K1126" i="5" s="1"/>
  <c r="H1126" i="5"/>
  <c r="J1125" i="5"/>
  <c r="I1125" i="5"/>
  <c r="K1125" i="5" s="1"/>
  <c r="H1125" i="5"/>
  <c r="J1124" i="5"/>
  <c r="I1124" i="5"/>
  <c r="H1124" i="5"/>
  <c r="J1123" i="5"/>
  <c r="I1123" i="5"/>
  <c r="H1123" i="5"/>
  <c r="J1122" i="5"/>
  <c r="I1122" i="5"/>
  <c r="K1122" i="5" s="1"/>
  <c r="H1122" i="5"/>
  <c r="J1121" i="5"/>
  <c r="I1121" i="5"/>
  <c r="K1121" i="5" s="1"/>
  <c r="H1121" i="5"/>
  <c r="J1120" i="5"/>
  <c r="I1120" i="5"/>
  <c r="H1120" i="5"/>
  <c r="J1119" i="5"/>
  <c r="I1119" i="5"/>
  <c r="K1119" i="5" s="1"/>
  <c r="H1119" i="5"/>
  <c r="J1118" i="5"/>
  <c r="I1118" i="5"/>
  <c r="H1118" i="5"/>
  <c r="J1117" i="5"/>
  <c r="I1117" i="5"/>
  <c r="K1117" i="5" s="1"/>
  <c r="H1117" i="5"/>
  <c r="J1116" i="5"/>
  <c r="I1116" i="5"/>
  <c r="H1116" i="5"/>
  <c r="J1115" i="5"/>
  <c r="I1115" i="5"/>
  <c r="H1115" i="5"/>
  <c r="J1114" i="5"/>
  <c r="I1114" i="5"/>
  <c r="K1114" i="5" s="1"/>
  <c r="H1114" i="5"/>
  <c r="J1113" i="5"/>
  <c r="I1113" i="5"/>
  <c r="K1113" i="5" s="1"/>
  <c r="H1113" i="5"/>
  <c r="J1112" i="5"/>
  <c r="K1112" i="5" s="1"/>
  <c r="I1112" i="5"/>
  <c r="H1112" i="5"/>
  <c r="J1111" i="5"/>
  <c r="I1111" i="5"/>
  <c r="K1111" i="5" s="1"/>
  <c r="H1111" i="5"/>
  <c r="J1110" i="5"/>
  <c r="I1110" i="5"/>
  <c r="K1110" i="5" s="1"/>
  <c r="H1110" i="5"/>
  <c r="J1109" i="5"/>
  <c r="I1109" i="5"/>
  <c r="K1109" i="5" s="1"/>
  <c r="H1109" i="5"/>
  <c r="J1108" i="5"/>
  <c r="I1108" i="5"/>
  <c r="H1108" i="5"/>
  <c r="J1107" i="5"/>
  <c r="I1107" i="5"/>
  <c r="H1107" i="5"/>
  <c r="J1106" i="5"/>
  <c r="I1106" i="5"/>
  <c r="H1106" i="5"/>
  <c r="J1105" i="5"/>
  <c r="I1105" i="5"/>
  <c r="K1105" i="5" s="1"/>
  <c r="H1105" i="5"/>
  <c r="K1104" i="5"/>
  <c r="J1104" i="5"/>
  <c r="I1104" i="5"/>
  <c r="H1104" i="5"/>
  <c r="J1103" i="5"/>
  <c r="I1103" i="5"/>
  <c r="H1103" i="5"/>
  <c r="J1102" i="5"/>
  <c r="I1102" i="5"/>
  <c r="H1102" i="5"/>
  <c r="J1101" i="5"/>
  <c r="I1101" i="5"/>
  <c r="H1101" i="5"/>
  <c r="J1100" i="5"/>
  <c r="I1100" i="5"/>
  <c r="K1100" i="5" s="1"/>
  <c r="H1100" i="5"/>
  <c r="J1099" i="5"/>
  <c r="I1099" i="5"/>
  <c r="H1099" i="5"/>
  <c r="J1098" i="5"/>
  <c r="K1098" i="5" s="1"/>
  <c r="I1098" i="5"/>
  <c r="H1098" i="5"/>
  <c r="J1097" i="5"/>
  <c r="I1097" i="5"/>
  <c r="H1097" i="5"/>
  <c r="J1096" i="5"/>
  <c r="K1096" i="5" s="1"/>
  <c r="I1096" i="5"/>
  <c r="H1096" i="5"/>
  <c r="J1095" i="5"/>
  <c r="I1095" i="5"/>
  <c r="K1095" i="5" s="1"/>
  <c r="H1095" i="5"/>
  <c r="J1094" i="5"/>
  <c r="I1094" i="5"/>
  <c r="H1094" i="5"/>
  <c r="J1093" i="5"/>
  <c r="I1093" i="5"/>
  <c r="H1093" i="5"/>
  <c r="J1092" i="5"/>
  <c r="I1092" i="5"/>
  <c r="H1092" i="5"/>
  <c r="J1091" i="5"/>
  <c r="I1091" i="5"/>
  <c r="H1091" i="5"/>
  <c r="J1090" i="5"/>
  <c r="I1090" i="5"/>
  <c r="K1090" i="5" s="1"/>
  <c r="H1090" i="5"/>
  <c r="J1089" i="5"/>
  <c r="I1089" i="5"/>
  <c r="H1089" i="5"/>
  <c r="J1088" i="5"/>
  <c r="K1088" i="5" s="1"/>
  <c r="I1088" i="5"/>
  <c r="H1088" i="5"/>
  <c r="J1087" i="5"/>
  <c r="I1087" i="5"/>
  <c r="H1087" i="5"/>
  <c r="J1086" i="5"/>
  <c r="I1086" i="5"/>
  <c r="H1086" i="5"/>
  <c r="J1085" i="5"/>
  <c r="I1085" i="5"/>
  <c r="K1085" i="5" s="1"/>
  <c r="H1085" i="5"/>
  <c r="J1084" i="5"/>
  <c r="I1084" i="5"/>
  <c r="H1084" i="5"/>
  <c r="J1083" i="5"/>
  <c r="I1083" i="5"/>
  <c r="K1083" i="5" s="1"/>
  <c r="H1083" i="5"/>
  <c r="J1082" i="5"/>
  <c r="I1082" i="5"/>
  <c r="K1082" i="5" s="1"/>
  <c r="H1082" i="5"/>
  <c r="J1081" i="5"/>
  <c r="I1081" i="5"/>
  <c r="K1081" i="5" s="1"/>
  <c r="H1081" i="5"/>
  <c r="J1080" i="5"/>
  <c r="I1080" i="5"/>
  <c r="H1080" i="5"/>
  <c r="J1079" i="5"/>
  <c r="I1079" i="5"/>
  <c r="H1079" i="5"/>
  <c r="J1078" i="5"/>
  <c r="I1078" i="5"/>
  <c r="H1078" i="5"/>
  <c r="J1077" i="5"/>
  <c r="I1077" i="5"/>
  <c r="K1077" i="5" s="1"/>
  <c r="H1077" i="5"/>
  <c r="J1076" i="5"/>
  <c r="K1076" i="5" s="1"/>
  <c r="I1076" i="5"/>
  <c r="H1076" i="5"/>
  <c r="J1075" i="5"/>
  <c r="I1075" i="5"/>
  <c r="K1075" i="5" s="1"/>
  <c r="H1075" i="5"/>
  <c r="J1074" i="5"/>
  <c r="I1074" i="5"/>
  <c r="H1074" i="5"/>
  <c r="J1073" i="5"/>
  <c r="I1073" i="5"/>
  <c r="K1073" i="5" s="1"/>
  <c r="H1073" i="5"/>
  <c r="J1072" i="5"/>
  <c r="I1072" i="5"/>
  <c r="H1072" i="5"/>
  <c r="J1071" i="5"/>
  <c r="I1071" i="5"/>
  <c r="H1071" i="5"/>
  <c r="J1070" i="5"/>
  <c r="I1070" i="5"/>
  <c r="H1070" i="5"/>
  <c r="J1069" i="5"/>
  <c r="I1069" i="5"/>
  <c r="K1069" i="5" s="1"/>
  <c r="H1069" i="5"/>
  <c r="J1068" i="5"/>
  <c r="I1068" i="5"/>
  <c r="H1068" i="5"/>
  <c r="J1067" i="5"/>
  <c r="I1067" i="5"/>
  <c r="K1067" i="5" s="1"/>
  <c r="H1067" i="5"/>
  <c r="J1066" i="5"/>
  <c r="K1066" i="5" s="1"/>
  <c r="I1066" i="5"/>
  <c r="H1066" i="5"/>
  <c r="J1065" i="5"/>
  <c r="I1065" i="5"/>
  <c r="H1065" i="5"/>
  <c r="J1064" i="5"/>
  <c r="K1064" i="5" s="1"/>
  <c r="I1064" i="5"/>
  <c r="H1064" i="5"/>
  <c r="J1063" i="5"/>
  <c r="I1063" i="5"/>
  <c r="K1063" i="5" s="1"/>
  <c r="H1063" i="5"/>
  <c r="J1062" i="5"/>
  <c r="I1062" i="5"/>
  <c r="H1062" i="5"/>
  <c r="J1061" i="5"/>
  <c r="I1061" i="5"/>
  <c r="H1061" i="5"/>
  <c r="J1060" i="5"/>
  <c r="I1060" i="5"/>
  <c r="H1060" i="5"/>
  <c r="J1059" i="5"/>
  <c r="I1059" i="5"/>
  <c r="K1059" i="5" s="1"/>
  <c r="H1059" i="5"/>
  <c r="J1058" i="5"/>
  <c r="I1058" i="5"/>
  <c r="H1058" i="5"/>
  <c r="J1057" i="5"/>
  <c r="I1057" i="5"/>
  <c r="K1057" i="5" s="1"/>
  <c r="H1057" i="5"/>
  <c r="J1056" i="5"/>
  <c r="I1056" i="5"/>
  <c r="K1056" i="5" s="1"/>
  <c r="H1056" i="5"/>
  <c r="J1055" i="5"/>
  <c r="I1055" i="5"/>
  <c r="K1055" i="5" s="1"/>
  <c r="H1055" i="5"/>
  <c r="J1054" i="5"/>
  <c r="I1054" i="5"/>
  <c r="H1054" i="5"/>
  <c r="J1053" i="5"/>
  <c r="I1053" i="5"/>
  <c r="H1053" i="5"/>
  <c r="J1052" i="5"/>
  <c r="I1052" i="5"/>
  <c r="H1052" i="5"/>
  <c r="J1051" i="5"/>
  <c r="I1051" i="5"/>
  <c r="K1051" i="5" s="1"/>
  <c r="H1051" i="5"/>
  <c r="K1050" i="5"/>
  <c r="J1050" i="5"/>
  <c r="I1050" i="5"/>
  <c r="H1050" i="5"/>
  <c r="J1049" i="5"/>
  <c r="I1049" i="5"/>
  <c r="H1049" i="5"/>
  <c r="K1048" i="5"/>
  <c r="J1048" i="5"/>
  <c r="I1048" i="5"/>
  <c r="H1048" i="5"/>
  <c r="J1047" i="5"/>
  <c r="I1047" i="5"/>
  <c r="K1047" i="5" s="1"/>
  <c r="H1047" i="5"/>
  <c r="J1046" i="5"/>
  <c r="I1046" i="5"/>
  <c r="K1046" i="5" s="1"/>
  <c r="H1046" i="5"/>
  <c r="J1045" i="5"/>
  <c r="I1045" i="5"/>
  <c r="K1045" i="5" s="1"/>
  <c r="H1045" i="5"/>
  <c r="J1044" i="5"/>
  <c r="I1044" i="5"/>
  <c r="H1044" i="5"/>
  <c r="J1043" i="5"/>
  <c r="I1043" i="5"/>
  <c r="H1043" i="5"/>
  <c r="J1042" i="5"/>
  <c r="I1042" i="5"/>
  <c r="H1042" i="5"/>
  <c r="J1041" i="5"/>
  <c r="I1041" i="5"/>
  <c r="K1041" i="5" s="1"/>
  <c r="H1041" i="5"/>
  <c r="J1040" i="5"/>
  <c r="I1040" i="5"/>
  <c r="H1040" i="5"/>
  <c r="J1039" i="5"/>
  <c r="I1039" i="5"/>
  <c r="K1039" i="5" s="1"/>
  <c r="H1039" i="5"/>
  <c r="J1038" i="5"/>
  <c r="I1038" i="5"/>
  <c r="K1038" i="5" s="1"/>
  <c r="H1038" i="5"/>
  <c r="J1037" i="5"/>
  <c r="I1037" i="5"/>
  <c r="K1037" i="5" s="1"/>
  <c r="H1037" i="5"/>
  <c r="J1036" i="5"/>
  <c r="I1036" i="5"/>
  <c r="K1036" i="5" s="1"/>
  <c r="H1036" i="5"/>
  <c r="J1035" i="5"/>
  <c r="I1035" i="5"/>
  <c r="K1035" i="5" s="1"/>
  <c r="H1035" i="5"/>
  <c r="J1034" i="5"/>
  <c r="I1034" i="5"/>
  <c r="H1034" i="5"/>
  <c r="J1033" i="5"/>
  <c r="I1033" i="5"/>
  <c r="K1033" i="5" s="1"/>
  <c r="H1033" i="5"/>
  <c r="J1032" i="5"/>
  <c r="I1032" i="5"/>
  <c r="H1032" i="5"/>
  <c r="J1031" i="5"/>
  <c r="I1031" i="5"/>
  <c r="K1031" i="5" s="1"/>
  <c r="H1031" i="5"/>
  <c r="J1030" i="5"/>
  <c r="K1030" i="5" s="1"/>
  <c r="I1030" i="5"/>
  <c r="H1030" i="5"/>
  <c r="J1029" i="5"/>
  <c r="I1029" i="5"/>
  <c r="K1029" i="5" s="1"/>
  <c r="H1029" i="5"/>
  <c r="J1028" i="5"/>
  <c r="I1028" i="5"/>
  <c r="K1028" i="5" s="1"/>
  <c r="H1028" i="5"/>
  <c r="J1027" i="5"/>
  <c r="I1027" i="5"/>
  <c r="H1027" i="5"/>
  <c r="J1026" i="5"/>
  <c r="I1026" i="5"/>
  <c r="H1026" i="5"/>
  <c r="J1025" i="5"/>
  <c r="I1025" i="5"/>
  <c r="K1025" i="5" s="1"/>
  <c r="H1025" i="5"/>
  <c r="J1024" i="5"/>
  <c r="I1024" i="5"/>
  <c r="H1024" i="5"/>
  <c r="J1023" i="5"/>
  <c r="I1023" i="5"/>
  <c r="K1023" i="5" s="1"/>
  <c r="H1023" i="5"/>
  <c r="J1022" i="5"/>
  <c r="I1022" i="5"/>
  <c r="H1022" i="5"/>
  <c r="J1021" i="5"/>
  <c r="I1021" i="5"/>
  <c r="K1021" i="5" s="1"/>
  <c r="H1021" i="5"/>
  <c r="J1020" i="5"/>
  <c r="I1020" i="5"/>
  <c r="K1020" i="5" s="1"/>
  <c r="H1020" i="5"/>
  <c r="J1019" i="5"/>
  <c r="I1019" i="5"/>
  <c r="H1019" i="5"/>
  <c r="K1018" i="5"/>
  <c r="J1018" i="5"/>
  <c r="I1018" i="5"/>
  <c r="H1018" i="5"/>
  <c r="J1017" i="5"/>
  <c r="I1017" i="5"/>
  <c r="K1017" i="5" s="1"/>
  <c r="H1017" i="5"/>
  <c r="J1016" i="5"/>
  <c r="I1016" i="5"/>
  <c r="H1016" i="5"/>
  <c r="J1015" i="5"/>
  <c r="I1015" i="5"/>
  <c r="K1015" i="5" s="1"/>
  <c r="H1015" i="5"/>
  <c r="J1014" i="5"/>
  <c r="I1014" i="5"/>
  <c r="H1014" i="5"/>
  <c r="J1013" i="5"/>
  <c r="I1013" i="5"/>
  <c r="H1013" i="5"/>
  <c r="J1012" i="5"/>
  <c r="I1012" i="5"/>
  <c r="K1012" i="5" s="1"/>
  <c r="H1012" i="5"/>
  <c r="J1011" i="5"/>
  <c r="I1011" i="5"/>
  <c r="K1011" i="5" s="1"/>
  <c r="H1011" i="5"/>
  <c r="J1010" i="5"/>
  <c r="I1010" i="5"/>
  <c r="H1010" i="5"/>
  <c r="J1009" i="5"/>
  <c r="I1009" i="5"/>
  <c r="K1009" i="5" s="1"/>
  <c r="H1009" i="5"/>
  <c r="J1008" i="5"/>
  <c r="I1008" i="5"/>
  <c r="H1008" i="5"/>
  <c r="J1007" i="5"/>
  <c r="I1007" i="5"/>
  <c r="K1007" i="5" s="1"/>
  <c r="H1007" i="5"/>
  <c r="J1006" i="5"/>
  <c r="I1006" i="5"/>
  <c r="H1006" i="5"/>
  <c r="J1005" i="5"/>
  <c r="I1005" i="5"/>
  <c r="H1005" i="5"/>
  <c r="J1004" i="5"/>
  <c r="I1004" i="5"/>
  <c r="K1004" i="5" s="1"/>
  <c r="H1004" i="5"/>
  <c r="J1003" i="5"/>
  <c r="I1003" i="5"/>
  <c r="H1003" i="5"/>
  <c r="K1002" i="5"/>
  <c r="J1002" i="5"/>
  <c r="I1002" i="5"/>
  <c r="H1002" i="5"/>
  <c r="J1001" i="5"/>
  <c r="I1001" i="5"/>
  <c r="H1001" i="5"/>
  <c r="J1000" i="5"/>
  <c r="K1000" i="5" s="1"/>
  <c r="I1000" i="5"/>
  <c r="H1000" i="5"/>
  <c r="J999" i="5"/>
  <c r="I999" i="5"/>
  <c r="K999" i="5" s="1"/>
  <c r="H999" i="5"/>
  <c r="J998" i="5"/>
  <c r="I998" i="5"/>
  <c r="H998" i="5"/>
  <c r="J997" i="5"/>
  <c r="I997" i="5"/>
  <c r="K997" i="5" s="1"/>
  <c r="H997" i="5"/>
  <c r="J996" i="5"/>
  <c r="I996" i="5"/>
  <c r="H996" i="5"/>
  <c r="J995" i="5"/>
  <c r="I995" i="5"/>
  <c r="H995" i="5"/>
  <c r="J994" i="5"/>
  <c r="I994" i="5"/>
  <c r="K994" i="5" s="1"/>
  <c r="H994" i="5"/>
  <c r="J993" i="5"/>
  <c r="I993" i="5"/>
  <c r="H993" i="5"/>
  <c r="K992" i="5"/>
  <c r="J992" i="5"/>
  <c r="I992" i="5"/>
  <c r="H992" i="5"/>
  <c r="J991" i="5"/>
  <c r="I991" i="5"/>
  <c r="H991" i="5"/>
  <c r="J990" i="5"/>
  <c r="I990" i="5"/>
  <c r="H990" i="5"/>
  <c r="J989" i="5"/>
  <c r="I989" i="5"/>
  <c r="K989" i="5" s="1"/>
  <c r="H989" i="5"/>
  <c r="J988" i="5"/>
  <c r="I988" i="5"/>
  <c r="H988" i="5"/>
  <c r="J987" i="5"/>
  <c r="I987" i="5"/>
  <c r="H987" i="5"/>
  <c r="J986" i="5"/>
  <c r="I986" i="5"/>
  <c r="K986" i="5" s="1"/>
  <c r="H986" i="5"/>
  <c r="J985" i="5"/>
  <c r="I985" i="5"/>
  <c r="H985" i="5"/>
  <c r="J984" i="5"/>
  <c r="I984" i="5"/>
  <c r="H984" i="5"/>
  <c r="J983" i="5"/>
  <c r="I983" i="5"/>
  <c r="H983" i="5"/>
  <c r="J982" i="5"/>
  <c r="I982" i="5"/>
  <c r="H982" i="5"/>
  <c r="J981" i="5"/>
  <c r="I981" i="5"/>
  <c r="K981" i="5" s="1"/>
  <c r="H981" i="5"/>
  <c r="J980" i="5"/>
  <c r="I980" i="5"/>
  <c r="H980" i="5"/>
  <c r="J979" i="5"/>
  <c r="I979" i="5"/>
  <c r="K979" i="5" s="1"/>
  <c r="H979" i="5"/>
  <c r="J978" i="5"/>
  <c r="I978" i="5"/>
  <c r="H978" i="5"/>
  <c r="J977" i="5"/>
  <c r="I977" i="5"/>
  <c r="K977" i="5" s="1"/>
  <c r="H977" i="5"/>
  <c r="J976" i="5"/>
  <c r="I976" i="5"/>
  <c r="H976" i="5"/>
  <c r="J975" i="5"/>
  <c r="I975" i="5"/>
  <c r="H975" i="5"/>
  <c r="J974" i="5"/>
  <c r="I974" i="5"/>
  <c r="H974" i="5"/>
  <c r="J973" i="5"/>
  <c r="I973" i="5"/>
  <c r="H973" i="5"/>
  <c r="J972" i="5"/>
  <c r="I972" i="5"/>
  <c r="H972" i="5"/>
  <c r="J971" i="5"/>
  <c r="I971" i="5"/>
  <c r="H971" i="5"/>
  <c r="J970" i="5"/>
  <c r="K970" i="5" s="1"/>
  <c r="I970" i="5"/>
  <c r="H970" i="5"/>
  <c r="J969" i="5"/>
  <c r="I969" i="5"/>
  <c r="K969" i="5" s="1"/>
  <c r="H969" i="5"/>
  <c r="J968" i="5"/>
  <c r="I968" i="5"/>
  <c r="K968" i="5" s="1"/>
  <c r="H968" i="5"/>
  <c r="J967" i="5"/>
  <c r="I967" i="5"/>
  <c r="H967" i="5"/>
  <c r="J966" i="5"/>
  <c r="I966" i="5"/>
  <c r="H966" i="5"/>
  <c r="J965" i="5"/>
  <c r="I965" i="5"/>
  <c r="K965" i="5" s="1"/>
  <c r="H965" i="5"/>
  <c r="J964" i="5"/>
  <c r="I964" i="5"/>
  <c r="K964" i="5" s="1"/>
  <c r="H964" i="5"/>
  <c r="J963" i="5"/>
  <c r="I963" i="5"/>
  <c r="H963" i="5"/>
  <c r="J962" i="5"/>
  <c r="I962" i="5"/>
  <c r="H962" i="5"/>
  <c r="J961" i="5"/>
  <c r="I961" i="5"/>
  <c r="H961" i="5"/>
  <c r="J960" i="5"/>
  <c r="K960" i="5" s="1"/>
  <c r="I960" i="5"/>
  <c r="H960" i="5"/>
  <c r="J959" i="5"/>
  <c r="I959" i="5"/>
  <c r="K959" i="5" s="1"/>
  <c r="H959" i="5"/>
  <c r="J958" i="5"/>
  <c r="I958" i="5"/>
  <c r="H958" i="5"/>
  <c r="J957" i="5"/>
  <c r="I957" i="5"/>
  <c r="H957" i="5"/>
  <c r="J956" i="5"/>
  <c r="I956" i="5"/>
  <c r="K956" i="5" s="1"/>
  <c r="H956" i="5"/>
  <c r="J955" i="5"/>
  <c r="I955" i="5"/>
  <c r="K955" i="5" s="1"/>
  <c r="H955" i="5"/>
  <c r="K954" i="5"/>
  <c r="J954" i="5"/>
  <c r="I954" i="5"/>
  <c r="H954" i="5"/>
  <c r="J953" i="5"/>
  <c r="I953" i="5"/>
  <c r="H953" i="5"/>
  <c r="J952" i="5"/>
  <c r="I952" i="5"/>
  <c r="H952" i="5"/>
  <c r="J951" i="5"/>
  <c r="I951" i="5"/>
  <c r="H951" i="5"/>
  <c r="J950" i="5"/>
  <c r="I950" i="5"/>
  <c r="K950" i="5" s="1"/>
  <c r="H950" i="5"/>
  <c r="J949" i="5"/>
  <c r="I949" i="5"/>
  <c r="H949" i="5"/>
  <c r="J948" i="5"/>
  <c r="I948" i="5"/>
  <c r="H948" i="5"/>
  <c r="J947" i="5"/>
  <c r="I947" i="5"/>
  <c r="H947" i="5"/>
  <c r="J946" i="5"/>
  <c r="I946" i="5"/>
  <c r="H946" i="5"/>
  <c r="J945" i="5"/>
  <c r="I945" i="5"/>
  <c r="H945" i="5"/>
  <c r="J944" i="5"/>
  <c r="I944" i="5"/>
  <c r="H944" i="5"/>
  <c r="J943" i="5"/>
  <c r="I943" i="5"/>
  <c r="H943" i="5"/>
  <c r="J942" i="5"/>
  <c r="I942" i="5"/>
  <c r="H942" i="5"/>
  <c r="J941" i="5"/>
  <c r="I941" i="5"/>
  <c r="H941" i="5"/>
  <c r="J940" i="5"/>
  <c r="I940" i="5"/>
  <c r="K940" i="5" s="1"/>
  <c r="H940" i="5"/>
  <c r="J939" i="5"/>
  <c r="I939" i="5"/>
  <c r="H939" i="5"/>
  <c r="J938" i="5"/>
  <c r="I938" i="5"/>
  <c r="H938" i="5"/>
  <c r="J937" i="5"/>
  <c r="I937" i="5"/>
  <c r="H937" i="5"/>
  <c r="K936" i="5"/>
  <c r="J936" i="5"/>
  <c r="I936" i="5"/>
  <c r="H936" i="5"/>
  <c r="J935" i="5"/>
  <c r="I935" i="5"/>
  <c r="H935" i="5"/>
  <c r="J934" i="5"/>
  <c r="I934" i="5"/>
  <c r="H934" i="5"/>
  <c r="J933" i="5"/>
  <c r="I933" i="5"/>
  <c r="K933" i="5" s="1"/>
  <c r="H933" i="5"/>
  <c r="K932" i="5"/>
  <c r="J932" i="5"/>
  <c r="I932" i="5"/>
  <c r="H932" i="5"/>
  <c r="J931" i="5"/>
  <c r="I931" i="5"/>
  <c r="H931" i="5"/>
  <c r="J930" i="5"/>
  <c r="I930" i="5"/>
  <c r="H930" i="5"/>
  <c r="J929" i="5"/>
  <c r="I929" i="5"/>
  <c r="H929" i="5"/>
  <c r="J928" i="5"/>
  <c r="I928" i="5"/>
  <c r="K928" i="5" s="1"/>
  <c r="H928" i="5"/>
  <c r="J927" i="5"/>
  <c r="I927" i="5"/>
  <c r="H927" i="5"/>
  <c r="J926" i="5"/>
  <c r="I926" i="5"/>
  <c r="H926" i="5"/>
  <c r="J925" i="5"/>
  <c r="I925" i="5"/>
  <c r="H925" i="5"/>
  <c r="J924" i="5"/>
  <c r="I924" i="5"/>
  <c r="H924" i="5"/>
  <c r="J923" i="5"/>
  <c r="I923" i="5"/>
  <c r="H923" i="5"/>
  <c r="J922" i="5"/>
  <c r="K922" i="5" s="1"/>
  <c r="I922" i="5"/>
  <c r="H922" i="5"/>
  <c r="J921" i="5"/>
  <c r="I921" i="5"/>
  <c r="H921" i="5"/>
  <c r="J920" i="5"/>
  <c r="I920" i="5"/>
  <c r="H920" i="5"/>
  <c r="J919" i="5"/>
  <c r="I919" i="5"/>
  <c r="H919" i="5"/>
  <c r="J918" i="5"/>
  <c r="I918" i="5"/>
  <c r="H918" i="5"/>
  <c r="J917" i="5"/>
  <c r="I917" i="5"/>
  <c r="K917" i="5" s="1"/>
  <c r="H917" i="5"/>
  <c r="J916" i="5"/>
  <c r="I916" i="5"/>
  <c r="K916" i="5" s="1"/>
  <c r="H916" i="5"/>
  <c r="J915" i="5"/>
  <c r="I915" i="5"/>
  <c r="H915" i="5"/>
  <c r="J914" i="5"/>
  <c r="I914" i="5"/>
  <c r="H914" i="5"/>
  <c r="J913" i="5"/>
  <c r="I913" i="5"/>
  <c r="H913" i="5"/>
  <c r="J912" i="5"/>
  <c r="I912" i="5"/>
  <c r="H912" i="5"/>
  <c r="J911" i="5"/>
  <c r="I911" i="5"/>
  <c r="H911" i="5"/>
  <c r="J910" i="5"/>
  <c r="I910" i="5"/>
  <c r="H910" i="5"/>
  <c r="J909" i="5"/>
  <c r="I909" i="5"/>
  <c r="H909" i="5"/>
  <c r="J908" i="5"/>
  <c r="I908" i="5"/>
  <c r="K908" i="5" s="1"/>
  <c r="H908" i="5"/>
  <c r="J907" i="5"/>
  <c r="I907" i="5"/>
  <c r="H907" i="5"/>
  <c r="J906" i="5"/>
  <c r="I906" i="5"/>
  <c r="H906" i="5"/>
  <c r="J905" i="5"/>
  <c r="I905" i="5"/>
  <c r="H905" i="5"/>
  <c r="K904" i="5"/>
  <c r="J904" i="5"/>
  <c r="I904" i="5"/>
  <c r="H904" i="5"/>
  <c r="J903" i="5"/>
  <c r="I903" i="5"/>
  <c r="H903" i="5"/>
  <c r="J902" i="5"/>
  <c r="I902" i="5"/>
  <c r="H902" i="5"/>
  <c r="J901" i="5"/>
  <c r="I901" i="5"/>
  <c r="H901" i="5"/>
  <c r="J900" i="5"/>
  <c r="I900" i="5"/>
  <c r="H900" i="5"/>
  <c r="J899" i="5"/>
  <c r="I899" i="5"/>
  <c r="H899" i="5"/>
  <c r="J898" i="5"/>
  <c r="I898" i="5"/>
  <c r="H898" i="5"/>
  <c r="J897" i="5"/>
  <c r="I897" i="5"/>
  <c r="H897" i="5"/>
  <c r="J896" i="5"/>
  <c r="I896" i="5"/>
  <c r="K896" i="5" s="1"/>
  <c r="H896" i="5"/>
  <c r="J895" i="5"/>
  <c r="I895" i="5"/>
  <c r="K895" i="5" s="1"/>
  <c r="H895" i="5"/>
  <c r="J894" i="5"/>
  <c r="I894" i="5"/>
  <c r="H894" i="5"/>
  <c r="J893" i="5"/>
  <c r="I893" i="5"/>
  <c r="H893" i="5"/>
  <c r="J892" i="5"/>
  <c r="I892" i="5"/>
  <c r="H892" i="5"/>
  <c r="J891" i="5"/>
  <c r="I891" i="5"/>
  <c r="H891" i="5"/>
  <c r="J890" i="5"/>
  <c r="I890" i="5"/>
  <c r="H890" i="5"/>
  <c r="J889" i="5"/>
  <c r="I889" i="5"/>
  <c r="H889" i="5"/>
  <c r="J888" i="5"/>
  <c r="K888" i="5" s="1"/>
  <c r="I888" i="5"/>
  <c r="H888" i="5"/>
  <c r="J887" i="5"/>
  <c r="I887" i="5"/>
  <c r="H887" i="5"/>
  <c r="J886" i="5"/>
  <c r="I886" i="5"/>
  <c r="K886" i="5" s="1"/>
  <c r="H886" i="5"/>
  <c r="J885" i="5"/>
  <c r="I885" i="5"/>
  <c r="H885" i="5"/>
  <c r="K884" i="5"/>
  <c r="J884" i="5"/>
  <c r="I884" i="5"/>
  <c r="H884" i="5"/>
  <c r="J883" i="5"/>
  <c r="I883" i="5"/>
  <c r="H883" i="5"/>
  <c r="J882" i="5"/>
  <c r="I882" i="5"/>
  <c r="H882" i="5"/>
  <c r="J881" i="5"/>
  <c r="I881" i="5"/>
  <c r="H881" i="5"/>
  <c r="J880" i="5"/>
  <c r="I880" i="5"/>
  <c r="H880" i="5"/>
  <c r="J879" i="5"/>
  <c r="I879" i="5"/>
  <c r="H879" i="5"/>
  <c r="J878" i="5"/>
  <c r="I878" i="5"/>
  <c r="H878" i="5"/>
  <c r="J877" i="5"/>
  <c r="I877" i="5"/>
  <c r="H877" i="5"/>
  <c r="J876" i="5"/>
  <c r="I876" i="5"/>
  <c r="H876" i="5"/>
  <c r="J875" i="5"/>
  <c r="I875" i="5"/>
  <c r="H875" i="5"/>
  <c r="J874" i="5"/>
  <c r="K874" i="5" s="1"/>
  <c r="I874" i="5"/>
  <c r="H874" i="5"/>
  <c r="J873" i="5"/>
  <c r="I873" i="5"/>
  <c r="H873" i="5"/>
  <c r="J872" i="5"/>
  <c r="I872" i="5"/>
  <c r="H872" i="5"/>
  <c r="J871" i="5"/>
  <c r="I871" i="5"/>
  <c r="H871" i="5"/>
  <c r="J870" i="5"/>
  <c r="I870" i="5"/>
  <c r="K870" i="5" s="1"/>
  <c r="H870" i="5"/>
  <c r="J869" i="5"/>
  <c r="I869" i="5"/>
  <c r="K869" i="5" s="1"/>
  <c r="H869" i="5"/>
  <c r="J868" i="5"/>
  <c r="I868" i="5"/>
  <c r="K868" i="5" s="1"/>
  <c r="H868" i="5"/>
  <c r="J867" i="5"/>
  <c r="I867" i="5"/>
  <c r="H867" i="5"/>
  <c r="J866" i="5"/>
  <c r="I866" i="5"/>
  <c r="H866" i="5"/>
  <c r="J865" i="5"/>
  <c r="I865" i="5"/>
  <c r="H865" i="5"/>
  <c r="J864" i="5"/>
  <c r="K864" i="5" s="1"/>
  <c r="I864" i="5"/>
  <c r="H864" i="5"/>
  <c r="J863" i="5"/>
  <c r="I863" i="5"/>
  <c r="K863" i="5" s="1"/>
  <c r="H863" i="5"/>
  <c r="J862" i="5"/>
  <c r="I862" i="5"/>
  <c r="H862" i="5"/>
  <c r="J861" i="5"/>
  <c r="I861" i="5"/>
  <c r="H861" i="5"/>
  <c r="J860" i="5"/>
  <c r="I860" i="5"/>
  <c r="H860" i="5"/>
  <c r="J859" i="5"/>
  <c r="I859" i="5"/>
  <c r="H859" i="5"/>
  <c r="J858" i="5"/>
  <c r="I858" i="5"/>
  <c r="H858" i="5"/>
  <c r="J857" i="5"/>
  <c r="I857" i="5"/>
  <c r="K857" i="5" s="1"/>
  <c r="H857" i="5"/>
  <c r="J856" i="5"/>
  <c r="I856" i="5"/>
  <c r="H856" i="5"/>
  <c r="J855" i="5"/>
  <c r="I855" i="5"/>
  <c r="H855" i="5"/>
  <c r="J854" i="5"/>
  <c r="I854" i="5"/>
  <c r="H854" i="5"/>
  <c r="J853" i="5"/>
  <c r="I853" i="5"/>
  <c r="H853" i="5"/>
  <c r="J852" i="5"/>
  <c r="I852" i="5"/>
  <c r="H852" i="5"/>
  <c r="J851" i="5"/>
  <c r="I851" i="5"/>
  <c r="H851" i="5"/>
  <c r="J850" i="5"/>
  <c r="I850" i="5"/>
  <c r="H850" i="5"/>
  <c r="J849" i="5"/>
  <c r="I849" i="5"/>
  <c r="H849" i="5"/>
  <c r="J848" i="5"/>
  <c r="I848" i="5"/>
  <c r="K848" i="5" s="1"/>
  <c r="H848" i="5"/>
  <c r="J847" i="5"/>
  <c r="I847" i="5"/>
  <c r="H847" i="5"/>
  <c r="J846" i="5"/>
  <c r="I846" i="5"/>
  <c r="H846" i="5"/>
  <c r="J845" i="5"/>
  <c r="I845" i="5"/>
  <c r="H845" i="5"/>
  <c r="J844" i="5"/>
  <c r="I844" i="5"/>
  <c r="H844" i="5"/>
  <c r="J843" i="5"/>
  <c r="I843" i="5"/>
  <c r="H843" i="5"/>
  <c r="J842" i="5"/>
  <c r="K842" i="5" s="1"/>
  <c r="I842" i="5"/>
  <c r="H842" i="5"/>
  <c r="J841" i="5"/>
  <c r="I841" i="5"/>
  <c r="K841" i="5" s="1"/>
  <c r="H841" i="5"/>
  <c r="J840" i="5"/>
  <c r="I840" i="5"/>
  <c r="H840" i="5"/>
  <c r="J839" i="5"/>
  <c r="I839" i="5"/>
  <c r="H839" i="5"/>
  <c r="J838" i="5"/>
  <c r="I838" i="5"/>
  <c r="H838" i="5"/>
  <c r="J837" i="5"/>
  <c r="I837" i="5"/>
  <c r="K837" i="5" s="1"/>
  <c r="H837" i="5"/>
  <c r="J836" i="5"/>
  <c r="I836" i="5"/>
  <c r="K836" i="5" s="1"/>
  <c r="H836" i="5"/>
  <c r="J835" i="5"/>
  <c r="I835" i="5"/>
  <c r="H835" i="5"/>
  <c r="J834" i="5"/>
  <c r="I834" i="5"/>
  <c r="H834" i="5"/>
  <c r="J833" i="5"/>
  <c r="K833" i="5" s="1"/>
  <c r="I833" i="5"/>
  <c r="H833" i="5"/>
  <c r="J832" i="5"/>
  <c r="I832" i="5"/>
  <c r="H832" i="5"/>
  <c r="J831" i="5"/>
  <c r="K831" i="5" s="1"/>
  <c r="I831" i="5"/>
  <c r="H831" i="5"/>
  <c r="J830" i="5"/>
  <c r="I830" i="5"/>
  <c r="H830" i="5"/>
  <c r="J829" i="5"/>
  <c r="I829" i="5"/>
  <c r="H829" i="5"/>
  <c r="J828" i="5"/>
  <c r="I828" i="5"/>
  <c r="H828" i="5"/>
  <c r="J827" i="5"/>
  <c r="I827" i="5"/>
  <c r="K827" i="5" s="1"/>
  <c r="H827" i="5"/>
  <c r="J826" i="5"/>
  <c r="I826" i="5"/>
  <c r="K826" i="5" s="1"/>
  <c r="H826" i="5"/>
  <c r="J825" i="5"/>
  <c r="I825" i="5"/>
  <c r="K825" i="5" s="1"/>
  <c r="H825" i="5"/>
  <c r="J824" i="5"/>
  <c r="I824" i="5"/>
  <c r="H824" i="5"/>
  <c r="J823" i="5"/>
  <c r="K823" i="5" s="1"/>
  <c r="I823" i="5"/>
  <c r="H823" i="5"/>
  <c r="J822" i="5"/>
  <c r="I822" i="5"/>
  <c r="K822" i="5" s="1"/>
  <c r="H822" i="5"/>
  <c r="J821" i="5"/>
  <c r="I821" i="5"/>
  <c r="K821" i="5" s="1"/>
  <c r="H821" i="5"/>
  <c r="J820" i="5"/>
  <c r="I820" i="5"/>
  <c r="H820" i="5"/>
  <c r="J819" i="5"/>
  <c r="I819" i="5"/>
  <c r="H819" i="5"/>
  <c r="J818" i="5"/>
  <c r="I818" i="5"/>
  <c r="K818" i="5" s="1"/>
  <c r="H818" i="5"/>
  <c r="K817" i="5"/>
  <c r="J817" i="5"/>
  <c r="I817" i="5"/>
  <c r="H817" i="5"/>
  <c r="J816" i="5"/>
  <c r="I816" i="5"/>
  <c r="H816" i="5"/>
  <c r="J815" i="5"/>
  <c r="K815" i="5" s="1"/>
  <c r="I815" i="5"/>
  <c r="H815" i="5"/>
  <c r="J814" i="5"/>
  <c r="I814" i="5"/>
  <c r="K814" i="5" s="1"/>
  <c r="H814" i="5"/>
  <c r="J813" i="5"/>
  <c r="I813" i="5"/>
  <c r="H813" i="5"/>
  <c r="J812" i="5"/>
  <c r="I812" i="5"/>
  <c r="H812" i="5"/>
  <c r="J811" i="5"/>
  <c r="I811" i="5"/>
  <c r="K811" i="5" s="1"/>
  <c r="H811" i="5"/>
  <c r="J810" i="5"/>
  <c r="I810" i="5"/>
  <c r="K810" i="5" s="1"/>
  <c r="H810" i="5"/>
  <c r="J809" i="5"/>
  <c r="I809" i="5"/>
  <c r="K809" i="5" s="1"/>
  <c r="H809" i="5"/>
  <c r="J808" i="5"/>
  <c r="I808" i="5"/>
  <c r="H808" i="5"/>
  <c r="K807" i="5"/>
  <c r="J807" i="5"/>
  <c r="I807" i="5"/>
  <c r="H807" i="5"/>
  <c r="J806" i="5"/>
  <c r="I806" i="5"/>
  <c r="K806" i="5" s="1"/>
  <c r="H806" i="5"/>
  <c r="J805" i="5"/>
  <c r="I805" i="5"/>
  <c r="K805" i="5" s="1"/>
  <c r="H805" i="5"/>
  <c r="J804" i="5"/>
  <c r="I804" i="5"/>
  <c r="H804" i="5"/>
  <c r="J803" i="5"/>
  <c r="I803" i="5"/>
  <c r="K803" i="5" s="1"/>
  <c r="H803" i="5"/>
  <c r="J802" i="5"/>
  <c r="I802" i="5"/>
  <c r="H802" i="5"/>
  <c r="J801" i="5"/>
  <c r="K801" i="5" s="1"/>
  <c r="I801" i="5"/>
  <c r="H801" i="5"/>
  <c r="J800" i="5"/>
  <c r="I800" i="5"/>
  <c r="H800" i="5"/>
  <c r="J799" i="5"/>
  <c r="K799" i="5" s="1"/>
  <c r="I799" i="5"/>
  <c r="H799" i="5"/>
  <c r="J798" i="5"/>
  <c r="I798" i="5"/>
  <c r="H798" i="5"/>
  <c r="J797" i="5"/>
  <c r="I797" i="5"/>
  <c r="K797" i="5" s="1"/>
  <c r="H797" i="5"/>
  <c r="J796" i="5"/>
  <c r="I796" i="5"/>
  <c r="H796" i="5"/>
  <c r="J795" i="5"/>
  <c r="I795" i="5"/>
  <c r="K795" i="5" s="1"/>
  <c r="H795" i="5"/>
  <c r="J794" i="5"/>
  <c r="I794" i="5"/>
  <c r="H794" i="5"/>
  <c r="J793" i="5"/>
  <c r="I793" i="5"/>
  <c r="K793" i="5" s="1"/>
  <c r="H793" i="5"/>
  <c r="J792" i="5"/>
  <c r="I792" i="5"/>
  <c r="H792" i="5"/>
  <c r="J791" i="5"/>
  <c r="K791" i="5" s="1"/>
  <c r="I791" i="5"/>
  <c r="H791" i="5"/>
  <c r="J790" i="5"/>
  <c r="I790" i="5"/>
  <c r="K790" i="5" s="1"/>
  <c r="H790" i="5"/>
  <c r="J789" i="5"/>
  <c r="I789" i="5"/>
  <c r="H789" i="5"/>
  <c r="J788" i="5"/>
  <c r="I788" i="5"/>
  <c r="H788" i="5"/>
  <c r="J787" i="5"/>
  <c r="I787" i="5"/>
  <c r="H787" i="5"/>
  <c r="J786" i="5"/>
  <c r="I786" i="5"/>
  <c r="K786" i="5" s="1"/>
  <c r="H786" i="5"/>
  <c r="K785" i="5"/>
  <c r="J785" i="5"/>
  <c r="I785" i="5"/>
  <c r="H785" i="5"/>
  <c r="J784" i="5"/>
  <c r="I784" i="5"/>
  <c r="H784" i="5"/>
  <c r="J783" i="5"/>
  <c r="K783" i="5" s="1"/>
  <c r="I783" i="5"/>
  <c r="H783" i="5"/>
  <c r="J782" i="5"/>
  <c r="I782" i="5"/>
  <c r="K782" i="5" s="1"/>
  <c r="H782" i="5"/>
  <c r="J781" i="5"/>
  <c r="I781" i="5"/>
  <c r="K781" i="5" s="1"/>
  <c r="H781" i="5"/>
  <c r="J780" i="5"/>
  <c r="I780" i="5"/>
  <c r="H780" i="5"/>
  <c r="J779" i="5"/>
  <c r="I779" i="5"/>
  <c r="H779" i="5"/>
  <c r="J778" i="5"/>
  <c r="I778" i="5"/>
  <c r="K778" i="5" s="1"/>
  <c r="H778" i="5"/>
  <c r="J777" i="5"/>
  <c r="I777" i="5"/>
  <c r="H777" i="5"/>
  <c r="J776" i="5"/>
  <c r="I776" i="5"/>
  <c r="H776" i="5"/>
  <c r="K775" i="5"/>
  <c r="J775" i="5"/>
  <c r="I775" i="5"/>
  <c r="H775" i="5"/>
  <c r="J774" i="5"/>
  <c r="I774" i="5"/>
  <c r="H774" i="5"/>
  <c r="J773" i="5"/>
  <c r="I773" i="5"/>
  <c r="K773" i="5" s="1"/>
  <c r="H773" i="5"/>
  <c r="J772" i="5"/>
  <c r="I772" i="5"/>
  <c r="H772" i="5"/>
  <c r="J771" i="5"/>
  <c r="I771" i="5"/>
  <c r="H771" i="5"/>
  <c r="J770" i="5"/>
  <c r="I770" i="5"/>
  <c r="H770" i="5"/>
  <c r="J769" i="5"/>
  <c r="K769" i="5" s="1"/>
  <c r="I769" i="5"/>
  <c r="H769" i="5"/>
  <c r="J768" i="5"/>
  <c r="I768" i="5"/>
  <c r="H768" i="5"/>
  <c r="K767" i="5"/>
  <c r="J767" i="5"/>
  <c r="I767" i="5"/>
  <c r="H767" i="5"/>
  <c r="J766" i="5"/>
  <c r="I766" i="5"/>
  <c r="K766" i="5" s="1"/>
  <c r="H766" i="5"/>
  <c r="J765" i="5"/>
  <c r="I765" i="5"/>
  <c r="K765" i="5" s="1"/>
  <c r="H765" i="5"/>
  <c r="J764" i="5"/>
  <c r="I764" i="5"/>
  <c r="H764" i="5"/>
  <c r="J763" i="5"/>
  <c r="I763" i="5"/>
  <c r="K763" i="5" s="1"/>
  <c r="H763" i="5"/>
  <c r="J762" i="5"/>
  <c r="I762" i="5"/>
  <c r="H762" i="5"/>
  <c r="J761" i="5"/>
  <c r="I761" i="5"/>
  <c r="K761" i="5" s="1"/>
  <c r="H761" i="5"/>
  <c r="J760" i="5"/>
  <c r="I760" i="5"/>
  <c r="H760" i="5"/>
  <c r="J759" i="5"/>
  <c r="K759" i="5" s="1"/>
  <c r="I759" i="5"/>
  <c r="H759" i="5"/>
  <c r="J758" i="5"/>
  <c r="I758" i="5"/>
  <c r="K758" i="5" s="1"/>
  <c r="H758" i="5"/>
  <c r="J757" i="5"/>
  <c r="I757" i="5"/>
  <c r="H757" i="5"/>
  <c r="J756" i="5"/>
  <c r="I756" i="5"/>
  <c r="H756" i="5"/>
  <c r="J755" i="5"/>
  <c r="I755" i="5"/>
  <c r="H755" i="5"/>
  <c r="J754" i="5"/>
  <c r="I754" i="5"/>
  <c r="K754" i="5" s="1"/>
  <c r="H754" i="5"/>
  <c r="J753" i="5"/>
  <c r="K753" i="5" s="1"/>
  <c r="I753" i="5"/>
  <c r="H753" i="5"/>
  <c r="J752" i="5"/>
  <c r="I752" i="5"/>
  <c r="H752" i="5"/>
  <c r="J751" i="5"/>
  <c r="K751" i="5" s="1"/>
  <c r="I751" i="5"/>
  <c r="H751" i="5"/>
  <c r="J750" i="5"/>
  <c r="I750" i="5"/>
  <c r="K750" i="5" s="1"/>
  <c r="H750" i="5"/>
  <c r="J749" i="5"/>
  <c r="I749" i="5"/>
  <c r="H749" i="5"/>
  <c r="J748" i="5"/>
  <c r="I748" i="5"/>
  <c r="H748" i="5"/>
  <c r="J747" i="5"/>
  <c r="I747" i="5"/>
  <c r="H747" i="5"/>
  <c r="J746" i="5"/>
  <c r="I746" i="5"/>
  <c r="H746" i="5"/>
  <c r="J745" i="5"/>
  <c r="I745" i="5"/>
  <c r="H745" i="5"/>
  <c r="J744" i="5"/>
  <c r="I744" i="5"/>
  <c r="H744" i="5"/>
  <c r="J743" i="5"/>
  <c r="K743" i="5" s="1"/>
  <c r="I743" i="5"/>
  <c r="H743" i="5"/>
  <c r="J742" i="5"/>
  <c r="I742" i="5"/>
  <c r="H742" i="5"/>
  <c r="J741" i="5"/>
  <c r="I741" i="5"/>
  <c r="H741" i="5"/>
  <c r="J740" i="5"/>
  <c r="I740" i="5"/>
  <c r="H740" i="5"/>
  <c r="J739" i="5"/>
  <c r="I739" i="5"/>
  <c r="K739" i="5" s="1"/>
  <c r="H739" i="5"/>
  <c r="J738" i="5"/>
  <c r="I738" i="5"/>
  <c r="K738" i="5" s="1"/>
  <c r="H738" i="5"/>
  <c r="J737" i="5"/>
  <c r="K737" i="5" s="1"/>
  <c r="I737" i="5"/>
  <c r="H737" i="5"/>
  <c r="J736" i="5"/>
  <c r="I736" i="5"/>
  <c r="H736" i="5"/>
  <c r="K735" i="5"/>
  <c r="J735" i="5"/>
  <c r="I735" i="5"/>
  <c r="H735" i="5"/>
  <c r="J734" i="5"/>
  <c r="I734" i="5"/>
  <c r="H734" i="5"/>
  <c r="J733" i="5"/>
  <c r="I733" i="5"/>
  <c r="K733" i="5" s="1"/>
  <c r="H733" i="5"/>
  <c r="J732" i="5"/>
  <c r="I732" i="5"/>
  <c r="H732" i="5"/>
  <c r="J731" i="5"/>
  <c r="I731" i="5"/>
  <c r="H731" i="5"/>
  <c r="J730" i="5"/>
  <c r="I730" i="5"/>
  <c r="H730" i="5"/>
  <c r="J729" i="5"/>
  <c r="I729" i="5"/>
  <c r="K729" i="5" s="1"/>
  <c r="H729" i="5"/>
  <c r="J728" i="5"/>
  <c r="I728" i="5"/>
  <c r="K728" i="5" s="1"/>
  <c r="H728" i="5"/>
  <c r="J727" i="5"/>
  <c r="K727" i="5" s="1"/>
  <c r="I727" i="5"/>
  <c r="H727" i="5"/>
  <c r="J726" i="5"/>
  <c r="I726" i="5"/>
  <c r="H726" i="5"/>
  <c r="J725" i="5"/>
  <c r="I725" i="5"/>
  <c r="H725" i="5"/>
  <c r="J724" i="5"/>
  <c r="I724" i="5"/>
  <c r="K724" i="5" s="1"/>
  <c r="H724" i="5"/>
  <c r="J723" i="5"/>
  <c r="I723" i="5"/>
  <c r="K723" i="5" s="1"/>
  <c r="H723" i="5"/>
  <c r="J722" i="5"/>
  <c r="I722" i="5"/>
  <c r="K722" i="5" s="1"/>
  <c r="H722" i="5"/>
  <c r="K721" i="5"/>
  <c r="J721" i="5"/>
  <c r="I721" i="5"/>
  <c r="H721" i="5"/>
  <c r="J720" i="5"/>
  <c r="I720" i="5"/>
  <c r="H720" i="5"/>
  <c r="J719" i="5"/>
  <c r="K719" i="5" s="1"/>
  <c r="I719" i="5"/>
  <c r="H719" i="5"/>
  <c r="J718" i="5"/>
  <c r="I718" i="5"/>
  <c r="K718" i="5" s="1"/>
  <c r="H718" i="5"/>
  <c r="J717" i="5"/>
  <c r="I717" i="5"/>
  <c r="H717" i="5"/>
  <c r="J716" i="5"/>
  <c r="I716" i="5"/>
  <c r="H716" i="5"/>
  <c r="J715" i="5"/>
  <c r="I715" i="5"/>
  <c r="H715" i="5"/>
  <c r="J714" i="5"/>
  <c r="I714" i="5"/>
  <c r="K714" i="5" s="1"/>
  <c r="H714" i="5"/>
  <c r="J713" i="5"/>
  <c r="I713" i="5"/>
  <c r="K713" i="5" s="1"/>
  <c r="H713" i="5"/>
  <c r="J712" i="5"/>
  <c r="I712" i="5"/>
  <c r="K712" i="5" s="1"/>
  <c r="H712" i="5"/>
  <c r="K711" i="5"/>
  <c r="J711" i="5"/>
  <c r="I711" i="5"/>
  <c r="H711" i="5"/>
  <c r="J710" i="5"/>
  <c r="I710" i="5"/>
  <c r="H710" i="5"/>
  <c r="J709" i="5"/>
  <c r="I709" i="5"/>
  <c r="K709" i="5" s="1"/>
  <c r="H709" i="5"/>
  <c r="J708" i="5"/>
  <c r="I708" i="5"/>
  <c r="K708" i="5" s="1"/>
  <c r="H708" i="5"/>
  <c r="J707" i="5"/>
  <c r="I707" i="5"/>
  <c r="K707" i="5" s="1"/>
  <c r="H707" i="5"/>
  <c r="J706" i="5"/>
  <c r="I706" i="5"/>
  <c r="H706" i="5"/>
  <c r="J705" i="5"/>
  <c r="K705" i="5" s="1"/>
  <c r="I705" i="5"/>
  <c r="H705" i="5"/>
  <c r="J704" i="5"/>
  <c r="I704" i="5"/>
  <c r="K704" i="5" s="1"/>
  <c r="H704" i="5"/>
  <c r="J703" i="5"/>
  <c r="K703" i="5" s="1"/>
  <c r="I703" i="5"/>
  <c r="H703" i="5"/>
  <c r="J702" i="5"/>
  <c r="I702" i="5"/>
  <c r="H702" i="5"/>
  <c r="J701" i="5"/>
  <c r="I701" i="5"/>
  <c r="H701" i="5"/>
  <c r="J700" i="5"/>
  <c r="I700" i="5"/>
  <c r="H700" i="5"/>
  <c r="J699" i="5"/>
  <c r="I699" i="5"/>
  <c r="H699" i="5"/>
  <c r="J698" i="5"/>
  <c r="I698" i="5"/>
  <c r="K698" i="5" s="1"/>
  <c r="H698" i="5"/>
  <c r="J697" i="5"/>
  <c r="I697" i="5"/>
  <c r="K697" i="5" s="1"/>
  <c r="H697" i="5"/>
  <c r="J696" i="5"/>
  <c r="I696" i="5"/>
  <c r="H696" i="5"/>
  <c r="J695" i="5"/>
  <c r="K695" i="5" s="1"/>
  <c r="I695" i="5"/>
  <c r="H695" i="5"/>
  <c r="J694" i="5"/>
  <c r="I694" i="5"/>
  <c r="K694" i="5" s="1"/>
  <c r="H694" i="5"/>
  <c r="J693" i="5"/>
  <c r="I693" i="5"/>
  <c r="K693" i="5" s="1"/>
  <c r="H693" i="5"/>
  <c r="J692" i="5"/>
  <c r="I692" i="5"/>
  <c r="K692" i="5" s="1"/>
  <c r="H692" i="5"/>
  <c r="J691" i="5"/>
  <c r="I691" i="5"/>
  <c r="H691" i="5"/>
  <c r="J690" i="5"/>
  <c r="I690" i="5"/>
  <c r="H690" i="5"/>
  <c r="K689" i="5"/>
  <c r="J689" i="5"/>
  <c r="I689" i="5"/>
  <c r="H689" i="5"/>
  <c r="J688" i="5"/>
  <c r="I688" i="5"/>
  <c r="K688" i="5" s="1"/>
  <c r="H688" i="5"/>
  <c r="J687" i="5"/>
  <c r="K687" i="5" s="1"/>
  <c r="I687" i="5"/>
  <c r="H687" i="5"/>
  <c r="J686" i="5"/>
  <c r="I686" i="5"/>
  <c r="H686" i="5"/>
  <c r="J685" i="5"/>
  <c r="I685" i="5"/>
  <c r="K685" i="5" s="1"/>
  <c r="H685" i="5"/>
  <c r="J684" i="5"/>
  <c r="I684" i="5"/>
  <c r="H684" i="5"/>
  <c r="J683" i="5"/>
  <c r="I683" i="5"/>
  <c r="H683" i="5"/>
  <c r="J682" i="5"/>
  <c r="I682" i="5"/>
  <c r="K682" i="5" s="1"/>
  <c r="H682" i="5"/>
  <c r="J681" i="5"/>
  <c r="I681" i="5"/>
  <c r="K681" i="5" s="1"/>
  <c r="H681" i="5"/>
  <c r="J680" i="5"/>
  <c r="I680" i="5"/>
  <c r="H680" i="5"/>
  <c r="K679" i="5"/>
  <c r="J679" i="5"/>
  <c r="I679" i="5"/>
  <c r="H679" i="5"/>
  <c r="J678" i="5"/>
  <c r="I678" i="5"/>
  <c r="K678" i="5" s="1"/>
  <c r="H678" i="5"/>
  <c r="J677" i="5"/>
  <c r="I677" i="5"/>
  <c r="K677" i="5" s="1"/>
  <c r="H677" i="5"/>
  <c r="J676" i="5"/>
  <c r="I676" i="5"/>
  <c r="K676" i="5" s="1"/>
  <c r="H676" i="5"/>
  <c r="J675" i="5"/>
  <c r="I675" i="5"/>
  <c r="H675" i="5"/>
  <c r="J674" i="5"/>
  <c r="I674" i="5"/>
  <c r="H674" i="5"/>
  <c r="J673" i="5"/>
  <c r="K673" i="5" s="1"/>
  <c r="I673" i="5"/>
  <c r="H673" i="5"/>
  <c r="J672" i="5"/>
  <c r="I672" i="5"/>
  <c r="K672" i="5" s="1"/>
  <c r="H672" i="5"/>
  <c r="K671" i="5"/>
  <c r="J671" i="5"/>
  <c r="I671" i="5"/>
  <c r="H671" i="5"/>
  <c r="J670" i="5"/>
  <c r="I670" i="5"/>
  <c r="H670" i="5"/>
  <c r="J669" i="5"/>
  <c r="I669" i="5"/>
  <c r="K669" i="5" s="1"/>
  <c r="H669" i="5"/>
  <c r="J668" i="5"/>
  <c r="I668" i="5"/>
  <c r="H668" i="5"/>
  <c r="J667" i="5"/>
  <c r="I667" i="5"/>
  <c r="K667" i="5" s="1"/>
  <c r="H667" i="5"/>
  <c r="J666" i="5"/>
  <c r="I666" i="5"/>
  <c r="H666" i="5"/>
  <c r="J665" i="5"/>
  <c r="I665" i="5"/>
  <c r="K665" i="5" s="1"/>
  <c r="H665" i="5"/>
  <c r="J664" i="5"/>
  <c r="I664" i="5"/>
  <c r="H664" i="5"/>
  <c r="J663" i="5"/>
  <c r="K663" i="5" s="1"/>
  <c r="I663" i="5"/>
  <c r="H663" i="5"/>
  <c r="J662" i="5"/>
  <c r="I662" i="5"/>
  <c r="K662" i="5" s="1"/>
  <c r="H662" i="5"/>
  <c r="J661" i="5"/>
  <c r="I661" i="5"/>
  <c r="H661" i="5"/>
  <c r="J660" i="5"/>
  <c r="I660" i="5"/>
  <c r="K660" i="5" s="1"/>
  <c r="H660" i="5"/>
  <c r="J659" i="5"/>
  <c r="I659" i="5"/>
  <c r="H659" i="5"/>
  <c r="J658" i="5"/>
  <c r="I658" i="5"/>
  <c r="K658" i="5" s="1"/>
  <c r="H658" i="5"/>
  <c r="K657" i="5"/>
  <c r="J657" i="5"/>
  <c r="I657" i="5"/>
  <c r="H657" i="5"/>
  <c r="J656" i="5"/>
  <c r="I656" i="5"/>
  <c r="H656" i="5"/>
  <c r="J655" i="5"/>
  <c r="K655" i="5" s="1"/>
  <c r="I655" i="5"/>
  <c r="H655" i="5"/>
  <c r="J654" i="5"/>
  <c r="I654" i="5"/>
  <c r="K654" i="5" s="1"/>
  <c r="H654" i="5"/>
  <c r="J653" i="5"/>
  <c r="I653" i="5"/>
  <c r="H653" i="5"/>
  <c r="J652" i="5"/>
  <c r="I652" i="5"/>
  <c r="K652" i="5" s="1"/>
  <c r="H652" i="5"/>
  <c r="J651" i="5"/>
  <c r="I651" i="5"/>
  <c r="H651" i="5"/>
  <c r="J650" i="5"/>
  <c r="I650" i="5"/>
  <c r="K650" i="5" s="1"/>
  <c r="H650" i="5"/>
  <c r="J649" i="5"/>
  <c r="I649" i="5"/>
  <c r="H649" i="5"/>
  <c r="J648" i="5"/>
  <c r="I648" i="5"/>
  <c r="K648" i="5" s="1"/>
  <c r="H648" i="5"/>
  <c r="K647" i="5"/>
  <c r="J647" i="5"/>
  <c r="I647" i="5"/>
  <c r="H647" i="5"/>
  <c r="J646" i="5"/>
  <c r="I646" i="5"/>
  <c r="H646" i="5"/>
  <c r="J645" i="5"/>
  <c r="I645" i="5"/>
  <c r="K645" i="5" s="1"/>
  <c r="H645" i="5"/>
  <c r="J644" i="5"/>
  <c r="I644" i="5"/>
  <c r="H644" i="5"/>
  <c r="J643" i="5"/>
  <c r="I643" i="5"/>
  <c r="K643" i="5" s="1"/>
  <c r="H643" i="5"/>
  <c r="J642" i="5"/>
  <c r="I642" i="5"/>
  <c r="H642" i="5"/>
  <c r="J641" i="5"/>
  <c r="K641" i="5" s="1"/>
  <c r="I641" i="5"/>
  <c r="H641" i="5"/>
  <c r="J640" i="5"/>
  <c r="I640" i="5"/>
  <c r="K640" i="5" s="1"/>
  <c r="H640" i="5"/>
  <c r="K639" i="5"/>
  <c r="J639" i="5"/>
  <c r="I639" i="5"/>
  <c r="H639" i="5"/>
  <c r="J638" i="5"/>
  <c r="I638" i="5"/>
  <c r="K638" i="5" s="1"/>
  <c r="H638" i="5"/>
  <c r="J637" i="5"/>
  <c r="I637" i="5"/>
  <c r="K637" i="5" s="1"/>
  <c r="H637" i="5"/>
  <c r="J636" i="5"/>
  <c r="I636" i="5"/>
  <c r="H636" i="5"/>
  <c r="J635" i="5"/>
  <c r="I635" i="5"/>
  <c r="K635" i="5" s="1"/>
  <c r="H635" i="5"/>
  <c r="J634" i="5"/>
  <c r="I634" i="5"/>
  <c r="H634" i="5"/>
  <c r="J633" i="5"/>
  <c r="I633" i="5"/>
  <c r="K633" i="5" s="1"/>
  <c r="H633" i="5"/>
  <c r="J632" i="5"/>
  <c r="I632" i="5"/>
  <c r="H632" i="5"/>
  <c r="J631" i="5"/>
  <c r="K631" i="5" s="1"/>
  <c r="I631" i="5"/>
  <c r="H631" i="5"/>
  <c r="J630" i="5"/>
  <c r="I630" i="5"/>
  <c r="K630" i="5" s="1"/>
  <c r="H630" i="5"/>
  <c r="J629" i="5"/>
  <c r="I629" i="5"/>
  <c r="H629" i="5"/>
  <c r="J628" i="5"/>
  <c r="I628" i="5"/>
  <c r="H628" i="5"/>
  <c r="J627" i="5"/>
  <c r="I627" i="5"/>
  <c r="H627" i="5"/>
  <c r="J626" i="5"/>
  <c r="I626" i="5"/>
  <c r="K626" i="5" s="1"/>
  <c r="H626" i="5"/>
  <c r="J625" i="5"/>
  <c r="K625" i="5" s="1"/>
  <c r="I625" i="5"/>
  <c r="H625" i="5"/>
  <c r="J624" i="5"/>
  <c r="I624" i="5"/>
  <c r="H624" i="5"/>
  <c r="J623" i="5"/>
  <c r="K623" i="5" s="1"/>
  <c r="I623" i="5"/>
  <c r="H623" i="5"/>
  <c r="J622" i="5"/>
  <c r="I622" i="5"/>
  <c r="K622" i="5" s="1"/>
  <c r="H622" i="5"/>
  <c r="J621" i="5"/>
  <c r="I621" i="5"/>
  <c r="H621" i="5"/>
  <c r="J620" i="5"/>
  <c r="I620" i="5"/>
  <c r="K620" i="5" s="1"/>
  <c r="H620" i="5"/>
  <c r="J619" i="5"/>
  <c r="I619" i="5"/>
  <c r="H619" i="5"/>
  <c r="J618" i="5"/>
  <c r="I618" i="5"/>
  <c r="H618" i="5"/>
  <c r="J617" i="5"/>
  <c r="I617" i="5"/>
  <c r="H617" i="5"/>
  <c r="J616" i="5"/>
  <c r="I616" i="5"/>
  <c r="K616" i="5" s="1"/>
  <c r="H616" i="5"/>
  <c r="J615" i="5"/>
  <c r="I615" i="5"/>
  <c r="K615" i="5" s="1"/>
  <c r="H615" i="5"/>
  <c r="J614" i="5"/>
  <c r="I614" i="5"/>
  <c r="K614" i="5" s="1"/>
  <c r="H614" i="5"/>
  <c r="J613" i="5"/>
  <c r="K613" i="5" s="1"/>
  <c r="I613" i="5"/>
  <c r="H613" i="5"/>
  <c r="J612" i="5"/>
  <c r="I612" i="5"/>
  <c r="K612" i="5" s="1"/>
  <c r="H612" i="5"/>
  <c r="J611" i="5"/>
  <c r="I611" i="5"/>
  <c r="H611" i="5"/>
  <c r="J610" i="5"/>
  <c r="I610" i="5"/>
  <c r="K610" i="5" s="1"/>
  <c r="H610" i="5"/>
  <c r="J609" i="5"/>
  <c r="I609" i="5"/>
  <c r="H609" i="5"/>
  <c r="J608" i="5"/>
  <c r="I608" i="5"/>
  <c r="K608" i="5" s="1"/>
  <c r="H608" i="5"/>
  <c r="J607" i="5"/>
  <c r="I607" i="5"/>
  <c r="H607" i="5"/>
  <c r="J606" i="5"/>
  <c r="I606" i="5"/>
  <c r="K606" i="5" s="1"/>
  <c r="H606" i="5"/>
  <c r="J605" i="5"/>
  <c r="I605" i="5"/>
  <c r="H605" i="5"/>
  <c r="J604" i="5"/>
  <c r="I604" i="5"/>
  <c r="K604" i="5" s="1"/>
  <c r="H604" i="5"/>
  <c r="J603" i="5"/>
  <c r="I603" i="5"/>
  <c r="H603" i="5"/>
  <c r="J602" i="5"/>
  <c r="I602" i="5"/>
  <c r="H602" i="5"/>
  <c r="K601" i="5"/>
  <c r="J601" i="5"/>
  <c r="I601" i="5"/>
  <c r="H601" i="5"/>
  <c r="J600" i="5"/>
  <c r="I600" i="5"/>
  <c r="H600" i="5"/>
  <c r="J599" i="5"/>
  <c r="I599" i="5"/>
  <c r="K599" i="5" s="1"/>
  <c r="H599" i="5"/>
  <c r="J598" i="5"/>
  <c r="I598" i="5"/>
  <c r="H598" i="5"/>
  <c r="J597" i="5"/>
  <c r="I597" i="5"/>
  <c r="H597" i="5"/>
  <c r="J596" i="5"/>
  <c r="I596" i="5"/>
  <c r="H596" i="5"/>
  <c r="J595" i="5"/>
  <c r="I595" i="5"/>
  <c r="H595" i="5"/>
  <c r="J594" i="5"/>
  <c r="I594" i="5"/>
  <c r="K594" i="5" s="1"/>
  <c r="H594" i="5"/>
  <c r="J593" i="5"/>
  <c r="K593" i="5" s="1"/>
  <c r="I593" i="5"/>
  <c r="H593" i="5"/>
  <c r="J592" i="5"/>
  <c r="I592" i="5"/>
  <c r="H592" i="5"/>
  <c r="J591" i="5"/>
  <c r="I591" i="5"/>
  <c r="H591" i="5"/>
  <c r="J590" i="5"/>
  <c r="I590" i="5"/>
  <c r="K590" i="5" s="1"/>
  <c r="H590" i="5"/>
  <c r="J589" i="5"/>
  <c r="K589" i="5" s="1"/>
  <c r="I589" i="5"/>
  <c r="H589" i="5"/>
  <c r="J588" i="5"/>
  <c r="I588" i="5"/>
  <c r="H588" i="5"/>
  <c r="J587" i="5"/>
  <c r="I587" i="5"/>
  <c r="H587" i="5"/>
  <c r="J586" i="5"/>
  <c r="I586" i="5"/>
  <c r="H586" i="5"/>
  <c r="J585" i="5"/>
  <c r="I585" i="5"/>
  <c r="K585" i="5" s="1"/>
  <c r="H585" i="5"/>
  <c r="J584" i="5"/>
  <c r="I584" i="5"/>
  <c r="K584" i="5" s="1"/>
  <c r="H584" i="5"/>
  <c r="J583" i="5"/>
  <c r="I583" i="5"/>
  <c r="K583" i="5" s="1"/>
  <c r="H583" i="5"/>
  <c r="J582" i="5"/>
  <c r="I582" i="5"/>
  <c r="H582" i="5"/>
  <c r="J581" i="5"/>
  <c r="K581" i="5" s="1"/>
  <c r="I581" i="5"/>
  <c r="H581" i="5"/>
  <c r="J580" i="5"/>
  <c r="I580" i="5"/>
  <c r="K580" i="5" s="1"/>
  <c r="H580" i="5"/>
  <c r="J579" i="5"/>
  <c r="I579" i="5"/>
  <c r="K579" i="5" s="1"/>
  <c r="H579" i="5"/>
  <c r="J578" i="5"/>
  <c r="I578" i="5"/>
  <c r="K578" i="5" s="1"/>
  <c r="H578" i="5"/>
  <c r="K577" i="5"/>
  <c r="J577" i="5"/>
  <c r="I577" i="5"/>
  <c r="H577" i="5"/>
  <c r="J576" i="5"/>
  <c r="I576" i="5"/>
  <c r="H576" i="5"/>
  <c r="J575" i="5"/>
  <c r="K575" i="5" s="1"/>
  <c r="I575" i="5"/>
  <c r="H575" i="5"/>
  <c r="J574" i="5"/>
  <c r="I574" i="5"/>
  <c r="K574" i="5" s="1"/>
  <c r="H574" i="5"/>
  <c r="J573" i="5"/>
  <c r="I573" i="5"/>
  <c r="H573" i="5"/>
  <c r="J572" i="5"/>
  <c r="I572" i="5"/>
  <c r="H572" i="5"/>
  <c r="J571" i="5"/>
  <c r="I571" i="5"/>
  <c r="H571" i="5"/>
  <c r="J570" i="5"/>
  <c r="I570" i="5"/>
  <c r="K570" i="5" s="1"/>
  <c r="H570" i="5"/>
  <c r="J569" i="5"/>
  <c r="I569" i="5"/>
  <c r="K569" i="5" s="1"/>
  <c r="H569" i="5"/>
  <c r="J568" i="5"/>
  <c r="I568" i="5"/>
  <c r="K568" i="5" s="1"/>
  <c r="H568" i="5"/>
  <c r="J567" i="5"/>
  <c r="I567" i="5"/>
  <c r="H567" i="5"/>
  <c r="J566" i="5"/>
  <c r="I566" i="5"/>
  <c r="K566" i="5" s="1"/>
  <c r="H566" i="5"/>
  <c r="K565" i="5"/>
  <c r="J565" i="5"/>
  <c r="I565" i="5"/>
  <c r="H565" i="5"/>
  <c r="J564" i="5"/>
  <c r="I564" i="5"/>
  <c r="H564" i="5"/>
  <c r="J563" i="5"/>
  <c r="I563" i="5"/>
  <c r="K563" i="5" s="1"/>
  <c r="H563" i="5"/>
  <c r="J562" i="5"/>
  <c r="I562" i="5"/>
  <c r="H562" i="5"/>
  <c r="J561" i="5"/>
  <c r="K561" i="5" s="1"/>
  <c r="I561" i="5"/>
  <c r="H561" i="5"/>
  <c r="J560" i="5"/>
  <c r="I560" i="5"/>
  <c r="H560" i="5"/>
  <c r="K559" i="5"/>
  <c r="J559" i="5"/>
  <c r="I559" i="5"/>
  <c r="H559" i="5"/>
  <c r="J558" i="5"/>
  <c r="I558" i="5"/>
  <c r="H558" i="5"/>
  <c r="J557" i="5"/>
  <c r="I557" i="5"/>
  <c r="H557" i="5"/>
  <c r="J556" i="5"/>
  <c r="I556" i="5"/>
  <c r="K556" i="5" s="1"/>
  <c r="H556" i="5"/>
  <c r="J555" i="5"/>
  <c r="I555" i="5"/>
  <c r="H555" i="5"/>
  <c r="J554" i="5"/>
  <c r="I554" i="5"/>
  <c r="H554" i="5"/>
  <c r="J553" i="5"/>
  <c r="I553" i="5"/>
  <c r="K553" i="5" s="1"/>
  <c r="H553" i="5"/>
  <c r="J552" i="5"/>
  <c r="I552" i="5"/>
  <c r="H552" i="5"/>
  <c r="J551" i="5"/>
  <c r="I551" i="5"/>
  <c r="H551" i="5"/>
  <c r="J550" i="5"/>
  <c r="I550" i="5"/>
  <c r="H550" i="5"/>
  <c r="J549" i="5"/>
  <c r="K549" i="5" s="1"/>
  <c r="I549" i="5"/>
  <c r="H549" i="5"/>
  <c r="J548" i="5"/>
  <c r="I548" i="5"/>
  <c r="K548" i="5" s="1"/>
  <c r="H548" i="5"/>
  <c r="J547" i="5"/>
  <c r="I547" i="5"/>
  <c r="H547" i="5"/>
  <c r="J546" i="5"/>
  <c r="I546" i="5"/>
  <c r="H546" i="5"/>
  <c r="K545" i="5"/>
  <c r="J545" i="5"/>
  <c r="I545" i="5"/>
  <c r="H545" i="5"/>
  <c r="J544" i="5"/>
  <c r="I544" i="5"/>
  <c r="H544" i="5"/>
  <c r="J543" i="5"/>
  <c r="K543" i="5" s="1"/>
  <c r="I543" i="5"/>
  <c r="H543" i="5"/>
  <c r="J542" i="5"/>
  <c r="I542" i="5"/>
  <c r="H542" i="5"/>
  <c r="J541" i="5"/>
  <c r="I541" i="5"/>
  <c r="H541" i="5"/>
  <c r="J540" i="5"/>
  <c r="I540" i="5"/>
  <c r="H540" i="5"/>
  <c r="J539" i="5"/>
  <c r="I539" i="5"/>
  <c r="H539" i="5"/>
  <c r="J538" i="5"/>
  <c r="I538" i="5"/>
  <c r="K538" i="5" s="1"/>
  <c r="H538" i="5"/>
  <c r="J537" i="5"/>
  <c r="I537" i="5"/>
  <c r="K537" i="5" s="1"/>
  <c r="H537" i="5"/>
  <c r="J536" i="5"/>
  <c r="I536" i="5"/>
  <c r="K536" i="5" s="1"/>
  <c r="H536" i="5"/>
  <c r="J535" i="5"/>
  <c r="I535" i="5"/>
  <c r="H535" i="5"/>
  <c r="J534" i="5"/>
  <c r="I534" i="5"/>
  <c r="H534" i="5"/>
  <c r="J533" i="5"/>
  <c r="K533" i="5" s="1"/>
  <c r="I533" i="5"/>
  <c r="H533" i="5"/>
  <c r="J532" i="5"/>
  <c r="I532" i="5"/>
  <c r="K532" i="5" s="1"/>
  <c r="H532" i="5"/>
  <c r="J531" i="5"/>
  <c r="I531" i="5"/>
  <c r="K531" i="5" s="1"/>
  <c r="H531" i="5"/>
  <c r="J530" i="5"/>
  <c r="I530" i="5"/>
  <c r="H530" i="5"/>
  <c r="K529" i="5"/>
  <c r="J529" i="5"/>
  <c r="I529" i="5"/>
  <c r="H529" i="5"/>
  <c r="J528" i="5"/>
  <c r="I528" i="5"/>
  <c r="K528" i="5" s="1"/>
  <c r="H528" i="5"/>
  <c r="J527" i="5"/>
  <c r="K527" i="5" s="1"/>
  <c r="I527" i="5"/>
  <c r="H527" i="5"/>
  <c r="J526" i="5"/>
  <c r="I526" i="5"/>
  <c r="H526" i="5"/>
  <c r="J525" i="5"/>
  <c r="I525" i="5"/>
  <c r="H525" i="5"/>
  <c r="J524" i="5"/>
  <c r="I524" i="5"/>
  <c r="H524" i="5"/>
  <c r="J523" i="5"/>
  <c r="I523" i="5"/>
  <c r="K523" i="5" s="1"/>
  <c r="H523" i="5"/>
  <c r="J522" i="5"/>
  <c r="I522" i="5"/>
  <c r="K522" i="5" s="1"/>
  <c r="H522" i="5"/>
  <c r="J521" i="5"/>
  <c r="I521" i="5"/>
  <c r="K521" i="5" s="1"/>
  <c r="H521" i="5"/>
  <c r="J520" i="5"/>
  <c r="I520" i="5"/>
  <c r="H520" i="5"/>
  <c r="J519" i="5"/>
  <c r="K519" i="5" s="1"/>
  <c r="I519" i="5"/>
  <c r="H519" i="5"/>
  <c r="J518" i="5"/>
  <c r="I518" i="5"/>
  <c r="K518" i="5" s="1"/>
  <c r="H518" i="5"/>
  <c r="J517" i="5"/>
  <c r="K517" i="5" s="1"/>
  <c r="I517" i="5"/>
  <c r="H517" i="5"/>
  <c r="J516" i="5"/>
  <c r="I516" i="5"/>
  <c r="H516" i="5"/>
  <c r="J515" i="5"/>
  <c r="I515" i="5"/>
  <c r="H515" i="5"/>
  <c r="J514" i="5"/>
  <c r="I514" i="5"/>
  <c r="H514" i="5"/>
  <c r="J513" i="5"/>
  <c r="K513" i="5" s="1"/>
  <c r="I513" i="5"/>
  <c r="H513" i="5"/>
  <c r="J512" i="5"/>
  <c r="I512" i="5"/>
  <c r="H512" i="5"/>
  <c r="J511" i="5"/>
  <c r="K511" i="5" s="1"/>
  <c r="I511" i="5"/>
  <c r="H511" i="5"/>
  <c r="J510" i="5"/>
  <c r="I510" i="5"/>
  <c r="K510" i="5" s="1"/>
  <c r="H510" i="5"/>
  <c r="J509" i="5"/>
  <c r="I509" i="5"/>
  <c r="K509" i="5" s="1"/>
  <c r="H509" i="5"/>
  <c r="J508" i="5"/>
  <c r="I508" i="5"/>
  <c r="H508" i="5"/>
  <c r="J507" i="5"/>
  <c r="I507" i="5"/>
  <c r="H507" i="5"/>
  <c r="J506" i="5"/>
  <c r="I506" i="5"/>
  <c r="H506" i="5"/>
  <c r="J505" i="5"/>
  <c r="I505" i="5"/>
  <c r="H505" i="5"/>
  <c r="J504" i="5"/>
  <c r="I504" i="5"/>
  <c r="H504" i="5"/>
  <c r="J503" i="5"/>
  <c r="K503" i="5" s="1"/>
  <c r="I503" i="5"/>
  <c r="H503" i="5"/>
  <c r="J502" i="5"/>
  <c r="I502" i="5"/>
  <c r="H502" i="5"/>
  <c r="J501" i="5"/>
  <c r="K501" i="5" s="1"/>
  <c r="I501" i="5"/>
  <c r="H501" i="5"/>
  <c r="J500" i="5"/>
  <c r="I500" i="5"/>
  <c r="H500" i="5"/>
  <c r="J499" i="5"/>
  <c r="I499" i="5"/>
  <c r="H499" i="5"/>
  <c r="J498" i="5"/>
  <c r="I498" i="5"/>
  <c r="H498" i="5"/>
  <c r="J497" i="5"/>
  <c r="K497" i="5" s="1"/>
  <c r="I497" i="5"/>
  <c r="H497" i="5"/>
  <c r="J496" i="5"/>
  <c r="I496" i="5"/>
  <c r="K496" i="5" s="1"/>
  <c r="H496" i="5"/>
  <c r="J495" i="5"/>
  <c r="K495" i="5" s="1"/>
  <c r="I495" i="5"/>
  <c r="H495" i="5"/>
  <c r="J494" i="5"/>
  <c r="I494" i="5"/>
  <c r="H494" i="5"/>
  <c r="J493" i="5"/>
  <c r="I493" i="5"/>
  <c r="K493" i="5" s="1"/>
  <c r="H493" i="5"/>
  <c r="J492" i="5"/>
  <c r="I492" i="5"/>
  <c r="H492" i="5"/>
  <c r="J491" i="5"/>
  <c r="I491" i="5"/>
  <c r="K491" i="5" s="1"/>
  <c r="H491" i="5"/>
  <c r="J490" i="5"/>
  <c r="I490" i="5"/>
  <c r="H490" i="5"/>
  <c r="J489" i="5"/>
  <c r="I489" i="5"/>
  <c r="K489" i="5" s="1"/>
  <c r="H489" i="5"/>
  <c r="J488" i="5"/>
  <c r="I488" i="5"/>
  <c r="H488" i="5"/>
  <c r="K487" i="5"/>
  <c r="J487" i="5"/>
  <c r="I487" i="5"/>
  <c r="H487" i="5"/>
  <c r="J486" i="5"/>
  <c r="I486" i="5"/>
  <c r="K486" i="5" s="1"/>
  <c r="H486" i="5"/>
  <c r="J485" i="5"/>
  <c r="K485" i="5" s="1"/>
  <c r="I485" i="5"/>
  <c r="H485" i="5"/>
  <c r="J484" i="5"/>
  <c r="I484" i="5"/>
  <c r="H484" i="5"/>
  <c r="J483" i="5"/>
  <c r="I483" i="5"/>
  <c r="K483" i="5" s="1"/>
  <c r="H483" i="5"/>
  <c r="J482" i="5"/>
  <c r="I482" i="5"/>
  <c r="H482" i="5"/>
  <c r="J481" i="5"/>
  <c r="K481" i="5" s="1"/>
  <c r="I481" i="5"/>
  <c r="H481" i="5"/>
  <c r="J480" i="5"/>
  <c r="I480" i="5"/>
  <c r="H480" i="5"/>
  <c r="J479" i="5"/>
  <c r="K479" i="5" s="1"/>
  <c r="I479" i="5"/>
  <c r="H479" i="5"/>
  <c r="J478" i="5"/>
  <c r="I478" i="5"/>
  <c r="K478" i="5" s="1"/>
  <c r="H478" i="5"/>
  <c r="J477" i="5"/>
  <c r="I477" i="5"/>
  <c r="H477" i="5"/>
  <c r="J476" i="5"/>
  <c r="I476" i="5"/>
  <c r="H476" i="5"/>
  <c r="J475" i="5"/>
  <c r="I475" i="5"/>
  <c r="H475" i="5"/>
  <c r="J474" i="5"/>
  <c r="I474" i="5"/>
  <c r="H474" i="5"/>
  <c r="J473" i="5"/>
  <c r="I473" i="5"/>
  <c r="K473" i="5" s="1"/>
  <c r="H473" i="5"/>
  <c r="J472" i="5"/>
  <c r="I472" i="5"/>
  <c r="H472" i="5"/>
  <c r="J471" i="5"/>
  <c r="K471" i="5" s="1"/>
  <c r="I471" i="5"/>
  <c r="H471" i="5"/>
  <c r="J470" i="5"/>
  <c r="I470" i="5"/>
  <c r="H470" i="5"/>
  <c r="J469" i="5"/>
  <c r="K469" i="5" s="1"/>
  <c r="I469" i="5"/>
  <c r="H469" i="5"/>
  <c r="J468" i="5"/>
  <c r="I468" i="5"/>
  <c r="K468" i="5" s="1"/>
  <c r="H468" i="5"/>
  <c r="J467" i="5"/>
  <c r="I467" i="5"/>
  <c r="H467" i="5"/>
  <c r="J466" i="5"/>
  <c r="I466" i="5"/>
  <c r="H466" i="5"/>
  <c r="K465" i="5"/>
  <c r="J465" i="5"/>
  <c r="I465" i="5"/>
  <c r="H465" i="5"/>
  <c r="J464" i="5"/>
  <c r="I464" i="5"/>
  <c r="K464" i="5" s="1"/>
  <c r="H464" i="5"/>
  <c r="J463" i="5"/>
  <c r="K463" i="5" s="1"/>
  <c r="I463" i="5"/>
  <c r="H463" i="5"/>
  <c r="J462" i="5"/>
  <c r="I462" i="5"/>
  <c r="H462" i="5"/>
  <c r="J461" i="5"/>
  <c r="I461" i="5"/>
  <c r="K461" i="5" s="1"/>
  <c r="H461" i="5"/>
  <c r="J460" i="5"/>
  <c r="I460" i="5"/>
  <c r="H460" i="5"/>
  <c r="J459" i="5"/>
  <c r="I459" i="5"/>
  <c r="K459" i="5" s="1"/>
  <c r="H459" i="5"/>
  <c r="J458" i="5"/>
  <c r="I458" i="5"/>
  <c r="K458" i="5" s="1"/>
  <c r="H458" i="5"/>
  <c r="J457" i="5"/>
  <c r="I457" i="5"/>
  <c r="K457" i="5" s="1"/>
  <c r="H457" i="5"/>
  <c r="J456" i="5"/>
  <c r="I456" i="5"/>
  <c r="H456" i="5"/>
  <c r="J455" i="5"/>
  <c r="K455" i="5" s="1"/>
  <c r="I455" i="5"/>
  <c r="H455" i="5"/>
  <c r="J454" i="5"/>
  <c r="I454" i="5"/>
  <c r="K454" i="5" s="1"/>
  <c r="H454" i="5"/>
  <c r="J453" i="5"/>
  <c r="K453" i="5" s="1"/>
  <c r="I453" i="5"/>
  <c r="H453" i="5"/>
  <c r="J452" i="5"/>
  <c r="I452" i="5"/>
  <c r="K452" i="5" s="1"/>
  <c r="H452" i="5"/>
  <c r="J451" i="5"/>
  <c r="I451" i="5"/>
  <c r="H451" i="5"/>
  <c r="J450" i="5"/>
  <c r="I450" i="5"/>
  <c r="H450" i="5"/>
  <c r="J449" i="5"/>
  <c r="K449" i="5" s="1"/>
  <c r="I449" i="5"/>
  <c r="H449" i="5"/>
  <c r="J448" i="5"/>
  <c r="I448" i="5"/>
  <c r="H448" i="5"/>
  <c r="J447" i="5"/>
  <c r="K447" i="5" s="1"/>
  <c r="I447" i="5"/>
  <c r="H447" i="5"/>
  <c r="J446" i="5"/>
  <c r="I446" i="5"/>
  <c r="K446" i="5" s="1"/>
  <c r="H446" i="5"/>
  <c r="J445" i="5"/>
  <c r="I445" i="5"/>
  <c r="K445" i="5" s="1"/>
  <c r="H445" i="5"/>
  <c r="J444" i="5"/>
  <c r="I444" i="5"/>
  <c r="H444" i="5"/>
  <c r="J443" i="5"/>
  <c r="I443" i="5"/>
  <c r="H443" i="5"/>
  <c r="J442" i="5"/>
  <c r="I442" i="5"/>
  <c r="K442" i="5" s="1"/>
  <c r="H442" i="5"/>
  <c r="J441" i="5"/>
  <c r="I441" i="5"/>
  <c r="H441" i="5"/>
  <c r="J440" i="5"/>
  <c r="I440" i="5"/>
  <c r="K440" i="5" s="1"/>
  <c r="H440" i="5"/>
  <c r="J439" i="5"/>
  <c r="K439" i="5" s="1"/>
  <c r="I439" i="5"/>
  <c r="H439" i="5"/>
  <c r="J438" i="5"/>
  <c r="I438" i="5"/>
  <c r="H438" i="5"/>
  <c r="J437" i="5"/>
  <c r="I437" i="5"/>
  <c r="K437" i="5" s="1"/>
  <c r="H437" i="5"/>
  <c r="J436" i="5"/>
  <c r="I436" i="5"/>
  <c r="K436" i="5" s="1"/>
  <c r="H436" i="5"/>
  <c r="J435" i="5"/>
  <c r="I435" i="5"/>
  <c r="K435" i="5" s="1"/>
  <c r="H435" i="5"/>
  <c r="J434" i="5"/>
  <c r="I434" i="5"/>
  <c r="K434" i="5" s="1"/>
  <c r="H434" i="5"/>
  <c r="J433" i="5"/>
  <c r="K433" i="5" s="1"/>
  <c r="I433" i="5"/>
  <c r="H433" i="5"/>
  <c r="J432" i="5"/>
  <c r="I432" i="5"/>
  <c r="H432" i="5"/>
  <c r="J431" i="5"/>
  <c r="K431" i="5" s="1"/>
  <c r="I431" i="5"/>
  <c r="H431" i="5"/>
  <c r="J430" i="5"/>
  <c r="I430" i="5"/>
  <c r="K430" i="5" s="1"/>
  <c r="H430" i="5"/>
  <c r="J429" i="5"/>
  <c r="I429" i="5"/>
  <c r="H429" i="5"/>
  <c r="J428" i="5"/>
  <c r="I428" i="5"/>
  <c r="H428" i="5"/>
  <c r="J427" i="5"/>
  <c r="I427" i="5"/>
  <c r="H427" i="5"/>
  <c r="J426" i="5"/>
  <c r="I426" i="5"/>
  <c r="K426" i="5" s="1"/>
  <c r="H426" i="5"/>
  <c r="J425" i="5"/>
  <c r="I425" i="5"/>
  <c r="K425" i="5" s="1"/>
  <c r="H425" i="5"/>
  <c r="J424" i="5"/>
  <c r="I424" i="5"/>
  <c r="K424" i="5" s="1"/>
  <c r="H424" i="5"/>
  <c r="K423" i="5"/>
  <c r="J423" i="5"/>
  <c r="I423" i="5"/>
  <c r="H423" i="5"/>
  <c r="J422" i="5"/>
  <c r="I422" i="5"/>
  <c r="H422" i="5"/>
  <c r="J421" i="5"/>
  <c r="I421" i="5"/>
  <c r="H421" i="5"/>
  <c r="J420" i="5"/>
  <c r="I420" i="5"/>
  <c r="K420" i="5" s="1"/>
  <c r="H420" i="5"/>
  <c r="J419" i="5"/>
  <c r="I419" i="5"/>
  <c r="K419" i="5" s="1"/>
  <c r="H419" i="5"/>
  <c r="J418" i="5"/>
  <c r="I418" i="5"/>
  <c r="H418" i="5"/>
  <c r="J417" i="5"/>
  <c r="K417" i="5" s="1"/>
  <c r="I417" i="5"/>
  <c r="H417" i="5"/>
  <c r="J416" i="5"/>
  <c r="I416" i="5"/>
  <c r="K416" i="5" s="1"/>
  <c r="H416" i="5"/>
  <c r="J415" i="5"/>
  <c r="K415" i="5" s="1"/>
  <c r="I415" i="5"/>
  <c r="H415" i="5"/>
  <c r="J414" i="5"/>
  <c r="I414" i="5"/>
  <c r="H414" i="5"/>
  <c r="J413" i="5"/>
  <c r="I413" i="5"/>
  <c r="H413" i="5"/>
  <c r="J412" i="5"/>
  <c r="I412" i="5"/>
  <c r="H412" i="5"/>
  <c r="J411" i="5"/>
  <c r="I411" i="5"/>
  <c r="H411" i="5"/>
  <c r="J410" i="5"/>
  <c r="I410" i="5"/>
  <c r="K410" i="5" s="1"/>
  <c r="H410" i="5"/>
  <c r="J409" i="5"/>
  <c r="I409" i="5"/>
  <c r="H409" i="5"/>
  <c r="J408" i="5"/>
  <c r="I408" i="5"/>
  <c r="H408" i="5"/>
  <c r="J407" i="5"/>
  <c r="I407" i="5"/>
  <c r="H407" i="5"/>
  <c r="J406" i="5"/>
  <c r="I406" i="5"/>
  <c r="H406" i="5"/>
  <c r="J405" i="5"/>
  <c r="K405" i="5" s="1"/>
  <c r="I405" i="5"/>
  <c r="H405" i="5"/>
  <c r="J404" i="5"/>
  <c r="I404" i="5"/>
  <c r="H404" i="5"/>
  <c r="J403" i="5"/>
  <c r="I403" i="5"/>
  <c r="K403" i="5" s="1"/>
  <c r="H403" i="5"/>
  <c r="J402" i="5"/>
  <c r="I402" i="5"/>
  <c r="H402" i="5"/>
  <c r="J401" i="5"/>
  <c r="I401" i="5"/>
  <c r="H401" i="5"/>
  <c r="J400" i="5"/>
  <c r="I400" i="5"/>
  <c r="H400" i="5"/>
  <c r="J399" i="5"/>
  <c r="K399" i="5" s="1"/>
  <c r="I399" i="5"/>
  <c r="H399" i="5"/>
  <c r="J398" i="5"/>
  <c r="I398" i="5"/>
  <c r="H398" i="5"/>
  <c r="J397" i="5"/>
  <c r="I397" i="5"/>
  <c r="K397" i="5" s="1"/>
  <c r="H397" i="5"/>
  <c r="J396" i="5"/>
  <c r="I396" i="5"/>
  <c r="H396" i="5"/>
  <c r="J395" i="5"/>
  <c r="K395" i="5" s="1"/>
  <c r="I395" i="5"/>
  <c r="H395" i="5"/>
  <c r="J394" i="5"/>
  <c r="I394" i="5"/>
  <c r="K394" i="5" s="1"/>
  <c r="H394" i="5"/>
  <c r="J393" i="5"/>
  <c r="I393" i="5"/>
  <c r="H393" i="5"/>
  <c r="J392" i="5"/>
  <c r="I392" i="5"/>
  <c r="K392" i="5" s="1"/>
  <c r="H392" i="5"/>
  <c r="J391" i="5"/>
  <c r="I391" i="5"/>
  <c r="H391" i="5"/>
  <c r="J390" i="5"/>
  <c r="I390" i="5"/>
  <c r="K390" i="5" s="1"/>
  <c r="H390" i="5"/>
  <c r="J389" i="5"/>
  <c r="K389" i="5" s="1"/>
  <c r="I389" i="5"/>
  <c r="H389" i="5"/>
  <c r="J388" i="5"/>
  <c r="I388" i="5"/>
  <c r="K388" i="5" s="1"/>
  <c r="H388" i="5"/>
  <c r="J387" i="5"/>
  <c r="I387" i="5"/>
  <c r="H387" i="5"/>
  <c r="J386" i="5"/>
  <c r="I386" i="5"/>
  <c r="K386" i="5" s="1"/>
  <c r="H386" i="5"/>
  <c r="J385" i="5"/>
  <c r="K385" i="5" s="1"/>
  <c r="I385" i="5"/>
  <c r="H385" i="5"/>
  <c r="J384" i="5"/>
  <c r="I384" i="5"/>
  <c r="K384" i="5" s="1"/>
  <c r="H384" i="5"/>
  <c r="J383" i="5"/>
  <c r="I383" i="5"/>
  <c r="H383" i="5"/>
  <c r="J382" i="5"/>
  <c r="I382" i="5"/>
  <c r="H382" i="5"/>
  <c r="J381" i="5"/>
  <c r="I381" i="5"/>
  <c r="H381" i="5"/>
  <c r="J380" i="5"/>
  <c r="I380" i="5"/>
  <c r="K380" i="5" s="1"/>
  <c r="H380" i="5"/>
  <c r="K379" i="5"/>
  <c r="J379" i="5"/>
  <c r="I379" i="5"/>
  <c r="H379" i="5"/>
  <c r="J378" i="5"/>
  <c r="I378" i="5"/>
  <c r="K378" i="5" s="1"/>
  <c r="H378" i="5"/>
  <c r="J377" i="5"/>
  <c r="I377" i="5"/>
  <c r="H377" i="5"/>
  <c r="J376" i="5"/>
  <c r="I376" i="5"/>
  <c r="H376" i="5"/>
  <c r="J375" i="5"/>
  <c r="K375" i="5" s="1"/>
  <c r="I375" i="5"/>
  <c r="H375" i="5"/>
  <c r="J374" i="5"/>
  <c r="I374" i="5"/>
  <c r="H374" i="5"/>
  <c r="J373" i="5"/>
  <c r="I373" i="5"/>
  <c r="H373" i="5"/>
  <c r="J372" i="5"/>
  <c r="I372" i="5"/>
  <c r="H372" i="5"/>
  <c r="J371" i="5"/>
  <c r="I371" i="5"/>
  <c r="K371" i="5" s="1"/>
  <c r="H371" i="5"/>
  <c r="J370" i="5"/>
  <c r="I370" i="5"/>
  <c r="K370" i="5" s="1"/>
  <c r="H370" i="5"/>
  <c r="J369" i="5"/>
  <c r="K369" i="5" s="1"/>
  <c r="I369" i="5"/>
  <c r="H369" i="5"/>
  <c r="J368" i="5"/>
  <c r="I368" i="5"/>
  <c r="H368" i="5"/>
  <c r="J367" i="5"/>
  <c r="K367" i="5" s="1"/>
  <c r="I367" i="5"/>
  <c r="H367" i="5"/>
  <c r="J366" i="5"/>
  <c r="I366" i="5"/>
  <c r="H366" i="5"/>
  <c r="J365" i="5"/>
  <c r="K365" i="5" s="1"/>
  <c r="I365" i="5"/>
  <c r="H365" i="5"/>
  <c r="J364" i="5"/>
  <c r="I364" i="5"/>
  <c r="H364" i="5"/>
  <c r="J363" i="5"/>
  <c r="I363" i="5"/>
  <c r="H363" i="5"/>
  <c r="J362" i="5"/>
  <c r="I362" i="5"/>
  <c r="K362" i="5" s="1"/>
  <c r="H362" i="5"/>
  <c r="J361" i="5"/>
  <c r="I361" i="5"/>
  <c r="H361" i="5"/>
  <c r="J360" i="5"/>
  <c r="I360" i="5"/>
  <c r="K360" i="5" s="1"/>
  <c r="H360" i="5"/>
  <c r="J359" i="5"/>
  <c r="K359" i="5" s="1"/>
  <c r="I359" i="5"/>
  <c r="H359" i="5"/>
  <c r="J358" i="5"/>
  <c r="I358" i="5"/>
  <c r="K358" i="5" s="1"/>
  <c r="H358" i="5"/>
  <c r="J357" i="5"/>
  <c r="K357" i="5" s="1"/>
  <c r="I357" i="5"/>
  <c r="H357" i="5"/>
  <c r="J356" i="5"/>
  <c r="I356" i="5"/>
  <c r="H356" i="5"/>
  <c r="K355" i="5"/>
  <c r="J355" i="5"/>
  <c r="I355" i="5"/>
  <c r="H355" i="5"/>
  <c r="J354" i="5"/>
  <c r="I354" i="5"/>
  <c r="H354" i="5"/>
  <c r="J353" i="5"/>
  <c r="I353" i="5"/>
  <c r="H353" i="5"/>
  <c r="J352" i="5"/>
  <c r="I352" i="5"/>
  <c r="K352" i="5" s="1"/>
  <c r="H352" i="5"/>
  <c r="J351" i="5"/>
  <c r="K351" i="5" s="1"/>
  <c r="I351" i="5"/>
  <c r="H351" i="5"/>
  <c r="J350" i="5"/>
  <c r="I350" i="5"/>
  <c r="K350" i="5" s="1"/>
  <c r="H350" i="5"/>
  <c r="J349" i="5"/>
  <c r="I349" i="5"/>
  <c r="K349" i="5" s="1"/>
  <c r="H349" i="5"/>
  <c r="J348" i="5"/>
  <c r="I348" i="5"/>
  <c r="H348" i="5"/>
  <c r="J347" i="5"/>
  <c r="K347" i="5" s="1"/>
  <c r="I347" i="5"/>
  <c r="H347" i="5"/>
  <c r="J346" i="5"/>
  <c r="I346" i="5"/>
  <c r="H346" i="5"/>
  <c r="J345" i="5"/>
  <c r="K345" i="5" s="1"/>
  <c r="I345" i="5"/>
  <c r="H345" i="5"/>
  <c r="J344" i="5"/>
  <c r="I344" i="5"/>
  <c r="K344" i="5" s="1"/>
  <c r="H344" i="5"/>
  <c r="J343" i="5"/>
  <c r="I343" i="5"/>
  <c r="H343" i="5"/>
  <c r="J342" i="5"/>
  <c r="I342" i="5"/>
  <c r="H342" i="5"/>
  <c r="J341" i="5"/>
  <c r="K341" i="5" s="1"/>
  <c r="I341" i="5"/>
  <c r="H341" i="5"/>
  <c r="J340" i="5"/>
  <c r="I340" i="5"/>
  <c r="H340" i="5"/>
  <c r="J339" i="5"/>
  <c r="I339" i="5"/>
  <c r="K339" i="5" s="1"/>
  <c r="H339" i="5"/>
  <c r="J338" i="5"/>
  <c r="I338" i="5"/>
  <c r="H338" i="5"/>
  <c r="J337" i="5"/>
  <c r="K337" i="5" s="1"/>
  <c r="I337" i="5"/>
  <c r="H337" i="5"/>
  <c r="J336" i="5"/>
  <c r="I336" i="5"/>
  <c r="K336" i="5" s="1"/>
  <c r="H336" i="5"/>
  <c r="J335" i="5"/>
  <c r="I335" i="5"/>
  <c r="H335" i="5"/>
  <c r="J334" i="5"/>
  <c r="I334" i="5"/>
  <c r="H334" i="5"/>
  <c r="J333" i="5"/>
  <c r="I333" i="5"/>
  <c r="H333" i="5"/>
  <c r="J332" i="5"/>
  <c r="I332" i="5"/>
  <c r="K332" i="5" s="1"/>
  <c r="H332" i="5"/>
  <c r="J331" i="5"/>
  <c r="I331" i="5"/>
  <c r="K331" i="5" s="1"/>
  <c r="H331" i="5"/>
  <c r="J330" i="5"/>
  <c r="I330" i="5"/>
  <c r="H330" i="5"/>
  <c r="J329" i="5"/>
  <c r="I329" i="5"/>
  <c r="H329" i="5"/>
  <c r="J328" i="5"/>
  <c r="I328" i="5"/>
  <c r="K328" i="5" s="1"/>
  <c r="H328" i="5"/>
  <c r="J327" i="5"/>
  <c r="K327" i="5" s="1"/>
  <c r="I327" i="5"/>
  <c r="H327" i="5"/>
  <c r="J326" i="5"/>
  <c r="I326" i="5"/>
  <c r="K326" i="5" s="1"/>
  <c r="H326" i="5"/>
  <c r="J325" i="5"/>
  <c r="I325" i="5"/>
  <c r="H325" i="5"/>
  <c r="J324" i="5"/>
  <c r="I324" i="5"/>
  <c r="H324" i="5"/>
  <c r="J323" i="5"/>
  <c r="I323" i="5"/>
  <c r="K323" i="5" s="1"/>
  <c r="H323" i="5"/>
  <c r="J322" i="5"/>
  <c r="I322" i="5"/>
  <c r="H322" i="5"/>
  <c r="J321" i="5"/>
  <c r="I321" i="5"/>
  <c r="H321" i="5"/>
  <c r="J320" i="5"/>
  <c r="I320" i="5"/>
  <c r="K320" i="5" s="1"/>
  <c r="H320" i="5"/>
  <c r="J319" i="5"/>
  <c r="I319" i="5"/>
  <c r="H319" i="5"/>
  <c r="J318" i="5"/>
  <c r="I318" i="5"/>
  <c r="K318" i="5" s="1"/>
  <c r="H318" i="5"/>
  <c r="K317" i="5"/>
  <c r="J317" i="5"/>
  <c r="I317" i="5"/>
  <c r="H317" i="5"/>
  <c r="J316" i="5"/>
  <c r="I316" i="5"/>
  <c r="K316" i="5" s="1"/>
  <c r="H316" i="5"/>
  <c r="J315" i="5"/>
  <c r="K315" i="5" s="1"/>
  <c r="I315" i="5"/>
  <c r="H315" i="5"/>
  <c r="J314" i="5"/>
  <c r="I314" i="5"/>
  <c r="H314" i="5"/>
  <c r="J313" i="5"/>
  <c r="I313" i="5"/>
  <c r="H313" i="5"/>
  <c r="J312" i="5"/>
  <c r="I312" i="5"/>
  <c r="K312" i="5" s="1"/>
  <c r="H312" i="5"/>
  <c r="J311" i="5"/>
  <c r="I311" i="5"/>
  <c r="H311" i="5"/>
  <c r="J310" i="5"/>
  <c r="I310" i="5"/>
  <c r="K310" i="5" s="1"/>
  <c r="H310" i="5"/>
  <c r="J309" i="5"/>
  <c r="I309" i="5"/>
  <c r="H309" i="5"/>
  <c r="J308" i="5"/>
  <c r="I308" i="5"/>
  <c r="H308" i="5"/>
  <c r="K307" i="5"/>
  <c r="J307" i="5"/>
  <c r="I307" i="5"/>
  <c r="H307" i="5"/>
  <c r="J306" i="5"/>
  <c r="I306" i="5"/>
  <c r="H306" i="5"/>
  <c r="J305" i="5"/>
  <c r="I305" i="5"/>
  <c r="H305" i="5"/>
  <c r="J304" i="5"/>
  <c r="I304" i="5"/>
  <c r="H304" i="5"/>
  <c r="J303" i="5"/>
  <c r="I303" i="5"/>
  <c r="H303" i="5"/>
  <c r="J302" i="5"/>
  <c r="I302" i="5"/>
  <c r="H302" i="5"/>
  <c r="J301" i="5"/>
  <c r="I301" i="5"/>
  <c r="H301" i="5"/>
  <c r="J300" i="5"/>
  <c r="I300" i="5"/>
  <c r="K300" i="5" s="1"/>
  <c r="H300" i="5"/>
  <c r="J299" i="5"/>
  <c r="I299" i="5"/>
  <c r="K299" i="5" s="1"/>
  <c r="H299" i="5"/>
  <c r="J298" i="5"/>
  <c r="I298" i="5"/>
  <c r="H298" i="5"/>
  <c r="J297" i="5"/>
  <c r="K297" i="5" s="1"/>
  <c r="I297" i="5"/>
  <c r="H297" i="5"/>
  <c r="J296" i="5"/>
  <c r="I296" i="5"/>
  <c r="H296" i="5"/>
  <c r="J295" i="5"/>
  <c r="I295" i="5"/>
  <c r="K295" i="5" s="1"/>
  <c r="H295" i="5"/>
  <c r="J294" i="5"/>
  <c r="I294" i="5"/>
  <c r="H294" i="5"/>
  <c r="J293" i="5"/>
  <c r="I293" i="5"/>
  <c r="H293" i="5"/>
  <c r="J292" i="5"/>
  <c r="I292" i="5"/>
  <c r="H292" i="5"/>
  <c r="J291" i="5"/>
  <c r="I291" i="5"/>
  <c r="K291" i="5" s="1"/>
  <c r="H291" i="5"/>
  <c r="J290" i="5"/>
  <c r="I290" i="5"/>
  <c r="H290" i="5"/>
  <c r="J289" i="5"/>
  <c r="I289" i="5"/>
  <c r="K289" i="5" s="1"/>
  <c r="H289" i="5"/>
  <c r="J288" i="5"/>
  <c r="I288" i="5"/>
  <c r="H288" i="5"/>
  <c r="J287" i="5"/>
  <c r="I287" i="5"/>
  <c r="K287" i="5" s="1"/>
  <c r="H287" i="5"/>
  <c r="J286" i="5"/>
  <c r="I286" i="5"/>
  <c r="H286" i="5"/>
  <c r="J285" i="5"/>
  <c r="I285" i="5"/>
  <c r="H285" i="5"/>
  <c r="J284" i="5"/>
  <c r="I284" i="5"/>
  <c r="K284" i="5" s="1"/>
  <c r="H284" i="5"/>
  <c r="J283" i="5"/>
  <c r="K283" i="5" s="1"/>
  <c r="I283" i="5"/>
  <c r="H283" i="5"/>
  <c r="J282" i="5"/>
  <c r="I282" i="5"/>
  <c r="H282" i="5"/>
  <c r="J281" i="5"/>
  <c r="I281" i="5"/>
  <c r="H281" i="5"/>
  <c r="J280" i="5"/>
  <c r="I280" i="5"/>
  <c r="H280" i="5"/>
  <c r="J279" i="5"/>
  <c r="I279" i="5"/>
  <c r="K279" i="5" s="1"/>
  <c r="H279" i="5"/>
  <c r="J278" i="5"/>
  <c r="I278" i="5"/>
  <c r="K278" i="5" s="1"/>
  <c r="H278" i="5"/>
  <c r="J277" i="5"/>
  <c r="I277" i="5"/>
  <c r="K277" i="5" s="1"/>
  <c r="H277" i="5"/>
  <c r="J276" i="5"/>
  <c r="I276" i="5"/>
  <c r="H276" i="5"/>
  <c r="J275" i="5"/>
  <c r="I275" i="5"/>
  <c r="H275" i="5"/>
  <c r="J274" i="5"/>
  <c r="I274" i="5"/>
  <c r="H274" i="5"/>
  <c r="J273" i="5"/>
  <c r="I273" i="5"/>
  <c r="H273" i="5"/>
  <c r="J272" i="5"/>
  <c r="I272" i="5"/>
  <c r="H272" i="5"/>
  <c r="J271" i="5"/>
  <c r="I271" i="5"/>
  <c r="K271" i="5" s="1"/>
  <c r="H271" i="5"/>
  <c r="J270" i="5"/>
  <c r="I270" i="5"/>
  <c r="K270" i="5" s="1"/>
  <c r="H270" i="5"/>
  <c r="J269" i="5"/>
  <c r="I269" i="5"/>
  <c r="K269" i="5" s="1"/>
  <c r="H269" i="5"/>
  <c r="J268" i="5"/>
  <c r="I268" i="5"/>
  <c r="K268" i="5" s="1"/>
  <c r="H268" i="5"/>
  <c r="J267" i="5"/>
  <c r="I267" i="5"/>
  <c r="H267" i="5"/>
  <c r="J266" i="5"/>
  <c r="I266" i="5"/>
  <c r="H266" i="5"/>
  <c r="J265" i="5"/>
  <c r="I265" i="5"/>
  <c r="H265" i="5"/>
  <c r="J264" i="5"/>
  <c r="I264" i="5"/>
  <c r="H264" i="5"/>
  <c r="J263" i="5"/>
  <c r="I263" i="5"/>
  <c r="K263" i="5" s="1"/>
  <c r="H263" i="5"/>
  <c r="J262" i="5"/>
  <c r="I262" i="5"/>
  <c r="K262" i="5" s="1"/>
  <c r="H262" i="5"/>
  <c r="J261" i="5"/>
  <c r="I261" i="5"/>
  <c r="K261" i="5" s="1"/>
  <c r="H261" i="5"/>
  <c r="J260" i="5"/>
  <c r="I260" i="5"/>
  <c r="H260" i="5"/>
  <c r="J259" i="5"/>
  <c r="I259" i="5"/>
  <c r="K259" i="5" s="1"/>
  <c r="H259" i="5"/>
  <c r="J258" i="5"/>
  <c r="I258" i="5"/>
  <c r="H258" i="5"/>
  <c r="J257" i="5"/>
  <c r="I257" i="5"/>
  <c r="H257" i="5"/>
  <c r="J256" i="5"/>
  <c r="I256" i="5"/>
  <c r="H256" i="5"/>
  <c r="J255" i="5"/>
  <c r="I255" i="5"/>
  <c r="H255" i="5"/>
  <c r="J254" i="5"/>
  <c r="I254" i="5"/>
  <c r="H254" i="5"/>
  <c r="J253" i="5"/>
  <c r="I253" i="5"/>
  <c r="H253" i="5"/>
  <c r="J252" i="5"/>
  <c r="I252" i="5"/>
  <c r="K252" i="5" s="1"/>
  <c r="H252" i="5"/>
  <c r="J251" i="5"/>
  <c r="K251" i="5" s="1"/>
  <c r="I251" i="5"/>
  <c r="H251" i="5"/>
  <c r="J250" i="5"/>
  <c r="I250" i="5"/>
  <c r="H250" i="5"/>
  <c r="J249" i="5"/>
  <c r="I249" i="5"/>
  <c r="H249" i="5"/>
  <c r="J248" i="5"/>
  <c r="I248" i="5"/>
  <c r="H248" i="5"/>
  <c r="J247" i="5"/>
  <c r="I247" i="5"/>
  <c r="K247" i="5" s="1"/>
  <c r="H247" i="5"/>
  <c r="J246" i="5"/>
  <c r="I246" i="5"/>
  <c r="K246" i="5" s="1"/>
  <c r="H246" i="5"/>
  <c r="J245" i="5"/>
  <c r="I245" i="5"/>
  <c r="K245" i="5" s="1"/>
  <c r="H245" i="5"/>
  <c r="J244" i="5"/>
  <c r="I244" i="5"/>
  <c r="H244" i="5"/>
  <c r="J243" i="5"/>
  <c r="I243" i="5"/>
  <c r="H243" i="5"/>
  <c r="J242" i="5"/>
  <c r="I242" i="5"/>
  <c r="H242" i="5"/>
  <c r="J241" i="5"/>
  <c r="I241" i="5"/>
  <c r="H241" i="5"/>
  <c r="J240" i="5"/>
  <c r="I240" i="5"/>
  <c r="H240" i="5"/>
  <c r="J239" i="5"/>
  <c r="I239" i="5"/>
  <c r="K239" i="5" s="1"/>
  <c r="H239" i="5"/>
  <c r="J238" i="5"/>
  <c r="I238" i="5"/>
  <c r="H238" i="5"/>
  <c r="J237" i="5"/>
  <c r="I237" i="5"/>
  <c r="H237" i="5"/>
  <c r="J236" i="5"/>
  <c r="I236" i="5"/>
  <c r="H236" i="5"/>
  <c r="J235" i="5"/>
  <c r="I235" i="5"/>
  <c r="H235" i="5"/>
  <c r="J234" i="5"/>
  <c r="I234" i="5"/>
  <c r="K234" i="5" s="1"/>
  <c r="H234" i="5"/>
  <c r="J233" i="5"/>
  <c r="I233" i="5"/>
  <c r="H233" i="5"/>
  <c r="J232" i="5"/>
  <c r="I232" i="5"/>
  <c r="H232" i="5"/>
  <c r="J231" i="5"/>
  <c r="I231" i="5"/>
  <c r="K231" i="5" s="1"/>
  <c r="H231" i="5"/>
  <c r="J230" i="5"/>
  <c r="I230" i="5"/>
  <c r="H230" i="5"/>
  <c r="J229" i="5"/>
  <c r="I229" i="5"/>
  <c r="H229" i="5"/>
  <c r="J228" i="5"/>
  <c r="I228" i="5"/>
  <c r="H228" i="5"/>
  <c r="J227" i="5"/>
  <c r="I227" i="5"/>
  <c r="K227" i="5" s="1"/>
  <c r="H227" i="5"/>
  <c r="J226" i="5"/>
  <c r="I226" i="5"/>
  <c r="K226" i="5" s="1"/>
  <c r="H226" i="5"/>
  <c r="J225" i="5"/>
  <c r="I225" i="5"/>
  <c r="K225" i="5" s="1"/>
  <c r="H225" i="5"/>
  <c r="J224" i="5"/>
  <c r="I224" i="5"/>
  <c r="H224" i="5"/>
  <c r="J223" i="5"/>
  <c r="I223" i="5"/>
  <c r="K223" i="5" s="1"/>
  <c r="H223" i="5"/>
  <c r="J222" i="5"/>
  <c r="I222" i="5"/>
  <c r="H222" i="5"/>
  <c r="J221" i="5"/>
  <c r="I221" i="5"/>
  <c r="H221" i="5"/>
  <c r="J220" i="5"/>
  <c r="I220" i="5"/>
  <c r="H220" i="5"/>
  <c r="J219" i="5"/>
  <c r="I219" i="5"/>
  <c r="K219" i="5" s="1"/>
  <c r="H219" i="5"/>
  <c r="J218" i="5"/>
  <c r="I218" i="5"/>
  <c r="K218" i="5" s="1"/>
  <c r="H218" i="5"/>
  <c r="J217" i="5"/>
  <c r="I217" i="5"/>
  <c r="K217" i="5" s="1"/>
  <c r="H217" i="5"/>
  <c r="J216" i="5"/>
  <c r="I216" i="5"/>
  <c r="H216" i="5"/>
  <c r="J215" i="5"/>
  <c r="I215" i="5"/>
  <c r="K215" i="5" s="1"/>
  <c r="H215" i="5"/>
  <c r="J214" i="5"/>
  <c r="I214" i="5"/>
  <c r="H214" i="5"/>
  <c r="J213" i="5"/>
  <c r="I213" i="5"/>
  <c r="H213" i="5"/>
  <c r="J212" i="5"/>
  <c r="I212" i="5"/>
  <c r="H212" i="5"/>
  <c r="J211" i="5"/>
  <c r="I211" i="5"/>
  <c r="K211" i="5" s="1"/>
  <c r="H211" i="5"/>
  <c r="J210" i="5"/>
  <c r="I210" i="5"/>
  <c r="K210" i="5" s="1"/>
  <c r="H210" i="5"/>
  <c r="J209" i="5"/>
  <c r="I209" i="5"/>
  <c r="H209" i="5"/>
  <c r="J208" i="5"/>
  <c r="I208" i="5"/>
  <c r="H208" i="5"/>
  <c r="J207" i="5"/>
  <c r="I207" i="5"/>
  <c r="K207" i="5" s="1"/>
  <c r="H207" i="5"/>
  <c r="J206" i="5"/>
  <c r="I206" i="5"/>
  <c r="K206" i="5" s="1"/>
  <c r="H206" i="5"/>
  <c r="J205" i="5"/>
  <c r="I205" i="5"/>
  <c r="K205" i="5" s="1"/>
  <c r="H205" i="5"/>
  <c r="J204" i="5"/>
  <c r="I204" i="5"/>
  <c r="H204" i="5"/>
  <c r="J203" i="5"/>
  <c r="I203" i="5"/>
  <c r="H203" i="5"/>
  <c r="J202" i="5"/>
  <c r="I202" i="5"/>
  <c r="H202" i="5"/>
  <c r="J201" i="5"/>
  <c r="I201" i="5"/>
  <c r="H201" i="5"/>
  <c r="J200" i="5"/>
  <c r="I200" i="5"/>
  <c r="K200" i="5" s="1"/>
  <c r="H200" i="5"/>
  <c r="J199" i="5"/>
  <c r="I199" i="5"/>
  <c r="K199" i="5" s="1"/>
  <c r="H199" i="5"/>
  <c r="J198" i="5"/>
  <c r="I198" i="5"/>
  <c r="K198" i="5" s="1"/>
  <c r="H198" i="5"/>
  <c r="J197" i="5"/>
  <c r="I197" i="5"/>
  <c r="K197" i="5" s="1"/>
  <c r="H197" i="5"/>
  <c r="J196" i="5"/>
  <c r="I196" i="5"/>
  <c r="H196" i="5"/>
  <c r="J195" i="5"/>
  <c r="I195" i="5"/>
  <c r="H195" i="5"/>
  <c r="J194" i="5"/>
  <c r="I194" i="5"/>
  <c r="H194" i="5"/>
  <c r="J193" i="5"/>
  <c r="I193" i="5"/>
  <c r="H193" i="5"/>
  <c r="J192" i="5"/>
  <c r="I192" i="5"/>
  <c r="K192" i="5" s="1"/>
  <c r="H192" i="5"/>
  <c r="J191" i="5"/>
  <c r="I191" i="5"/>
  <c r="K191" i="5" s="1"/>
  <c r="H191" i="5"/>
  <c r="J190" i="5"/>
  <c r="I190" i="5"/>
  <c r="K190" i="5" s="1"/>
  <c r="H190" i="5"/>
  <c r="J189" i="5"/>
  <c r="I189" i="5"/>
  <c r="K189" i="5" s="1"/>
  <c r="H189" i="5"/>
  <c r="J188" i="5"/>
  <c r="I188" i="5"/>
  <c r="H188" i="5"/>
  <c r="J187" i="5"/>
  <c r="I187" i="5"/>
  <c r="H187" i="5"/>
  <c r="J186" i="5"/>
  <c r="I186" i="5"/>
  <c r="H186" i="5"/>
  <c r="J185" i="5"/>
  <c r="I185" i="5"/>
  <c r="H185" i="5"/>
  <c r="J184" i="5"/>
  <c r="I184" i="5"/>
  <c r="K184" i="5" s="1"/>
  <c r="H184" i="5"/>
  <c r="J183" i="5"/>
  <c r="I183" i="5"/>
  <c r="K183" i="5" s="1"/>
  <c r="H183" i="5"/>
  <c r="J182" i="5"/>
  <c r="I182" i="5"/>
  <c r="K182" i="5" s="1"/>
  <c r="H182" i="5"/>
  <c r="J181" i="5"/>
  <c r="I181" i="5"/>
  <c r="K181" i="5" s="1"/>
  <c r="H181" i="5"/>
  <c r="J180" i="5"/>
  <c r="I180" i="5"/>
  <c r="H180" i="5"/>
  <c r="J179" i="5"/>
  <c r="I179" i="5"/>
  <c r="H179" i="5"/>
  <c r="J178" i="5"/>
  <c r="I178" i="5"/>
  <c r="H178" i="5"/>
  <c r="J177" i="5"/>
  <c r="I177" i="5"/>
  <c r="H177" i="5"/>
  <c r="J176" i="5"/>
  <c r="I176" i="5"/>
  <c r="K176" i="5" s="1"/>
  <c r="H176" i="5"/>
  <c r="J175" i="5"/>
  <c r="I175" i="5"/>
  <c r="K175" i="5" s="1"/>
  <c r="H175" i="5"/>
  <c r="J174" i="5"/>
  <c r="I174" i="5"/>
  <c r="K174" i="5" s="1"/>
  <c r="H174" i="5"/>
  <c r="J173" i="5"/>
  <c r="I173" i="5"/>
  <c r="K173" i="5" s="1"/>
  <c r="H173" i="5"/>
  <c r="J172" i="5"/>
  <c r="I172" i="5"/>
  <c r="H172" i="5"/>
  <c r="J171" i="5"/>
  <c r="I171" i="5"/>
  <c r="H171" i="5"/>
  <c r="J170" i="5"/>
  <c r="I170" i="5"/>
  <c r="H170" i="5"/>
  <c r="J169" i="5"/>
  <c r="I169" i="5"/>
  <c r="H169" i="5"/>
  <c r="J168" i="5"/>
  <c r="I168" i="5"/>
  <c r="K168" i="5" s="1"/>
  <c r="H168" i="5"/>
  <c r="J167" i="5"/>
  <c r="I167" i="5"/>
  <c r="K167" i="5" s="1"/>
  <c r="H167" i="5"/>
  <c r="J166" i="5"/>
  <c r="I166" i="5"/>
  <c r="K166" i="5" s="1"/>
  <c r="H166" i="5"/>
  <c r="J165" i="5"/>
  <c r="I165" i="5"/>
  <c r="K165" i="5" s="1"/>
  <c r="H165" i="5"/>
  <c r="J164" i="5"/>
  <c r="I164" i="5"/>
  <c r="H164" i="5"/>
  <c r="J163" i="5"/>
  <c r="I163" i="5"/>
  <c r="H163" i="5"/>
  <c r="J162" i="5"/>
  <c r="I162" i="5"/>
  <c r="H162" i="5"/>
  <c r="J161" i="5"/>
  <c r="I161" i="5"/>
  <c r="H161" i="5"/>
  <c r="J160" i="5"/>
  <c r="I160" i="5"/>
  <c r="K160" i="5" s="1"/>
  <c r="H160" i="5"/>
  <c r="J159" i="5"/>
  <c r="I159" i="5"/>
  <c r="K159" i="5" s="1"/>
  <c r="H159" i="5"/>
  <c r="J158" i="5"/>
  <c r="I158" i="5"/>
  <c r="K158" i="5" s="1"/>
  <c r="H158" i="5"/>
  <c r="J157" i="5"/>
  <c r="I157" i="5"/>
  <c r="K157" i="5" s="1"/>
  <c r="H157" i="5"/>
  <c r="J156" i="5"/>
  <c r="I156" i="5"/>
  <c r="H156" i="5"/>
  <c r="J155" i="5"/>
  <c r="I155" i="5"/>
  <c r="H155" i="5"/>
  <c r="J154" i="5"/>
  <c r="I154" i="5"/>
  <c r="H154" i="5"/>
  <c r="J153" i="5"/>
  <c r="I153" i="5"/>
  <c r="H153" i="5"/>
  <c r="J152" i="5"/>
  <c r="I152" i="5"/>
  <c r="K152" i="5" s="1"/>
  <c r="H152" i="5"/>
  <c r="J151" i="5"/>
  <c r="I151" i="5"/>
  <c r="K151" i="5" s="1"/>
  <c r="H151" i="5"/>
  <c r="J150" i="5"/>
  <c r="I150" i="5"/>
  <c r="K150" i="5" s="1"/>
  <c r="H150" i="5"/>
  <c r="J149" i="5"/>
  <c r="I149" i="5"/>
  <c r="K149" i="5" s="1"/>
  <c r="H149" i="5"/>
  <c r="J148" i="5"/>
  <c r="I148" i="5"/>
  <c r="H148" i="5"/>
  <c r="J147" i="5"/>
  <c r="I147" i="5"/>
  <c r="H147" i="5"/>
  <c r="J146" i="5"/>
  <c r="I146" i="5"/>
  <c r="H146" i="5"/>
  <c r="J145" i="5"/>
  <c r="I145" i="5"/>
  <c r="H145" i="5"/>
  <c r="J144" i="5"/>
  <c r="I144" i="5"/>
  <c r="K144" i="5" s="1"/>
  <c r="H144" i="5"/>
  <c r="J143" i="5"/>
  <c r="I143" i="5"/>
  <c r="K143" i="5" s="1"/>
  <c r="H143" i="5"/>
  <c r="J142" i="5"/>
  <c r="I142" i="5"/>
  <c r="K142" i="5" s="1"/>
  <c r="H142" i="5"/>
  <c r="J141" i="5"/>
  <c r="I141" i="5"/>
  <c r="K141" i="5" s="1"/>
  <c r="H141" i="5"/>
  <c r="J140" i="5"/>
  <c r="I140" i="5"/>
  <c r="H140" i="5"/>
  <c r="J139" i="5"/>
  <c r="I139" i="5"/>
  <c r="H139" i="5"/>
  <c r="J138" i="5"/>
  <c r="I138" i="5"/>
  <c r="H138" i="5"/>
  <c r="J137" i="5"/>
  <c r="I137" i="5"/>
  <c r="H137" i="5"/>
  <c r="J136" i="5"/>
  <c r="I136" i="5"/>
  <c r="K136" i="5" s="1"/>
  <c r="H136" i="5"/>
  <c r="J135" i="5"/>
  <c r="I135" i="5"/>
  <c r="K135" i="5" s="1"/>
  <c r="H135" i="5"/>
  <c r="J134" i="5"/>
  <c r="I134" i="5"/>
  <c r="H134" i="5"/>
  <c r="J133" i="5"/>
  <c r="I133" i="5"/>
  <c r="H133" i="5"/>
  <c r="J132" i="5"/>
  <c r="I132" i="5"/>
  <c r="H132" i="5"/>
  <c r="J131" i="5"/>
  <c r="I131" i="5"/>
  <c r="K131" i="5" s="1"/>
  <c r="H131" i="5"/>
  <c r="J130" i="5"/>
  <c r="I130" i="5"/>
  <c r="H130" i="5"/>
  <c r="J129" i="5"/>
  <c r="I129" i="5"/>
  <c r="K129" i="5" s="1"/>
  <c r="H129" i="5"/>
  <c r="J128" i="5"/>
  <c r="I128" i="5"/>
  <c r="H128" i="5"/>
  <c r="J127" i="5"/>
  <c r="I127" i="5"/>
  <c r="K127" i="5" s="1"/>
  <c r="H127" i="5"/>
  <c r="J126" i="5"/>
  <c r="I126" i="5"/>
  <c r="H126" i="5"/>
  <c r="J125" i="5"/>
  <c r="I125" i="5"/>
  <c r="H125" i="5"/>
  <c r="J124" i="5"/>
  <c r="I124" i="5"/>
  <c r="H124" i="5"/>
  <c r="J123" i="5"/>
  <c r="I123" i="5"/>
  <c r="K123" i="5" s="1"/>
  <c r="H123" i="5"/>
  <c r="J122" i="5"/>
  <c r="I122" i="5"/>
  <c r="H122" i="5"/>
  <c r="J121" i="5"/>
  <c r="I121" i="5"/>
  <c r="K121" i="5" s="1"/>
  <c r="H121" i="5"/>
  <c r="J120" i="5"/>
  <c r="I120" i="5"/>
  <c r="H120" i="5"/>
  <c r="J119" i="5"/>
  <c r="I119" i="5"/>
  <c r="K119" i="5" s="1"/>
  <c r="H119" i="5"/>
  <c r="J118" i="5"/>
  <c r="I118" i="5"/>
  <c r="H118" i="5"/>
  <c r="J117" i="5"/>
  <c r="I117" i="5"/>
  <c r="H117" i="5"/>
  <c r="J116" i="5"/>
  <c r="I116" i="5"/>
  <c r="H116" i="5"/>
  <c r="J115" i="5"/>
  <c r="I115" i="5"/>
  <c r="K115" i="5" s="1"/>
  <c r="H115" i="5"/>
  <c r="J114" i="5"/>
  <c r="I114" i="5"/>
  <c r="H114" i="5"/>
  <c r="J113" i="5"/>
  <c r="I113" i="5"/>
  <c r="K113" i="5" s="1"/>
  <c r="H113" i="5"/>
  <c r="J112" i="5"/>
  <c r="I112" i="5"/>
  <c r="H112" i="5"/>
  <c r="J111" i="5"/>
  <c r="I111" i="5"/>
  <c r="K111" i="5" s="1"/>
  <c r="H111" i="5"/>
  <c r="J110" i="5"/>
  <c r="I110" i="5"/>
  <c r="H110" i="5"/>
  <c r="J109" i="5"/>
  <c r="I109" i="5"/>
  <c r="H109" i="5"/>
  <c r="J108" i="5"/>
  <c r="I108" i="5"/>
  <c r="H108" i="5"/>
  <c r="J107" i="5"/>
  <c r="I107" i="5"/>
  <c r="K107" i="5" s="1"/>
  <c r="H107" i="5"/>
  <c r="J106" i="5"/>
  <c r="I106" i="5"/>
  <c r="H106" i="5"/>
  <c r="J105" i="5"/>
  <c r="I105" i="5"/>
  <c r="K105" i="5" s="1"/>
  <c r="H105" i="5"/>
  <c r="J104" i="5"/>
  <c r="I104" i="5"/>
  <c r="H104" i="5"/>
  <c r="J103" i="5"/>
  <c r="I103" i="5"/>
  <c r="K103" i="5" s="1"/>
  <c r="H103" i="5"/>
  <c r="J102" i="5"/>
  <c r="I102" i="5"/>
  <c r="H102" i="5"/>
  <c r="J101" i="5"/>
  <c r="I101" i="5"/>
  <c r="H101" i="5"/>
  <c r="J100" i="5"/>
  <c r="I100" i="5"/>
  <c r="H100" i="5"/>
  <c r="J99" i="5"/>
  <c r="I99" i="5"/>
  <c r="K99" i="5" s="1"/>
  <c r="H99" i="5"/>
  <c r="J98" i="5"/>
  <c r="I98" i="5"/>
  <c r="H98" i="5"/>
  <c r="J97" i="5"/>
  <c r="I97" i="5"/>
  <c r="K97" i="5" s="1"/>
  <c r="H97" i="5"/>
  <c r="J96" i="5"/>
  <c r="I96" i="5"/>
  <c r="H96" i="5"/>
  <c r="J95" i="5"/>
  <c r="I95" i="5"/>
  <c r="K95" i="5" s="1"/>
  <c r="H95" i="5"/>
  <c r="J94" i="5"/>
  <c r="I94" i="5"/>
  <c r="H94" i="5"/>
  <c r="J93" i="5"/>
  <c r="I93" i="5"/>
  <c r="H93" i="5"/>
  <c r="J92" i="5"/>
  <c r="I92" i="5"/>
  <c r="H92" i="5"/>
  <c r="J91" i="5"/>
  <c r="I91" i="5"/>
  <c r="K91" i="5" s="1"/>
  <c r="H91" i="5"/>
  <c r="J90" i="5"/>
  <c r="I90" i="5"/>
  <c r="H90" i="5"/>
  <c r="J89" i="5"/>
  <c r="I89" i="5"/>
  <c r="K89" i="5" s="1"/>
  <c r="H89" i="5"/>
  <c r="J88" i="5"/>
  <c r="I88" i="5"/>
  <c r="H88" i="5"/>
  <c r="J87" i="5"/>
  <c r="I87" i="5"/>
  <c r="K87" i="5" s="1"/>
  <c r="H87" i="5"/>
  <c r="J86" i="5"/>
  <c r="I86" i="5"/>
  <c r="H86" i="5"/>
  <c r="J85" i="5"/>
  <c r="I85" i="5"/>
  <c r="H85" i="5"/>
  <c r="J84" i="5"/>
  <c r="I84" i="5"/>
  <c r="H84" i="5"/>
  <c r="J83" i="5"/>
  <c r="I83" i="5"/>
  <c r="K83" i="5" s="1"/>
  <c r="H83" i="5"/>
  <c r="J82" i="5"/>
  <c r="I82" i="5"/>
  <c r="H82" i="5"/>
  <c r="J81" i="5"/>
  <c r="I81" i="5"/>
  <c r="K81" i="5" s="1"/>
  <c r="H81" i="5"/>
  <c r="J80" i="5"/>
  <c r="I80" i="5"/>
  <c r="H80" i="5"/>
  <c r="J79" i="5"/>
  <c r="I79" i="5"/>
  <c r="K79" i="5" s="1"/>
  <c r="H79" i="5"/>
  <c r="J78" i="5"/>
  <c r="I78" i="5"/>
  <c r="H78" i="5"/>
  <c r="J77" i="5"/>
  <c r="I77" i="5"/>
  <c r="H77" i="5"/>
  <c r="J76" i="5"/>
  <c r="I76" i="5"/>
  <c r="H76" i="5"/>
  <c r="J75" i="5"/>
  <c r="I75" i="5"/>
  <c r="K75" i="5" s="1"/>
  <c r="H75" i="5"/>
  <c r="J74" i="5"/>
  <c r="I74" i="5"/>
  <c r="H74" i="5"/>
  <c r="J73" i="5"/>
  <c r="I73" i="5"/>
  <c r="K73" i="5" s="1"/>
  <c r="H73" i="5"/>
  <c r="J72" i="5"/>
  <c r="I72" i="5"/>
  <c r="H72" i="5"/>
  <c r="J71" i="5"/>
  <c r="I71" i="5"/>
  <c r="K71" i="5" s="1"/>
  <c r="H71" i="5"/>
  <c r="J70" i="5"/>
  <c r="I70" i="5"/>
  <c r="H70" i="5"/>
  <c r="J69" i="5"/>
  <c r="I69" i="5"/>
  <c r="H69" i="5"/>
  <c r="J68" i="5"/>
  <c r="I68" i="5"/>
  <c r="H68" i="5"/>
  <c r="J67" i="5"/>
  <c r="I67" i="5"/>
  <c r="K67" i="5" s="1"/>
  <c r="H67" i="5"/>
  <c r="J66" i="5"/>
  <c r="I66" i="5"/>
  <c r="H66" i="5"/>
  <c r="J65" i="5"/>
  <c r="I65" i="5"/>
  <c r="K65" i="5" s="1"/>
  <c r="H65" i="5"/>
  <c r="J64" i="5"/>
  <c r="I64" i="5"/>
  <c r="H64" i="5"/>
  <c r="J63" i="5"/>
  <c r="I63" i="5"/>
  <c r="K63" i="5" s="1"/>
  <c r="H63" i="5"/>
  <c r="J62" i="5"/>
  <c r="I62" i="5"/>
  <c r="H62" i="5"/>
  <c r="J61" i="5"/>
  <c r="I61" i="5"/>
  <c r="H61" i="5"/>
  <c r="J60" i="5"/>
  <c r="I60" i="5"/>
  <c r="H60" i="5"/>
  <c r="J59" i="5"/>
  <c r="I59" i="5"/>
  <c r="K59" i="5" s="1"/>
  <c r="H59" i="5"/>
  <c r="J58" i="5"/>
  <c r="I58" i="5"/>
  <c r="H58" i="5"/>
  <c r="J57" i="5"/>
  <c r="I57" i="5"/>
  <c r="K57" i="5" s="1"/>
  <c r="H57" i="5"/>
  <c r="J56" i="5"/>
  <c r="I56" i="5"/>
  <c r="H56" i="5"/>
  <c r="J55" i="5"/>
  <c r="I55" i="5"/>
  <c r="K55" i="5" s="1"/>
  <c r="H55" i="5"/>
  <c r="J54" i="5"/>
  <c r="I54" i="5"/>
  <c r="H54" i="5"/>
  <c r="J53" i="5"/>
  <c r="I53" i="5"/>
  <c r="H53" i="5"/>
  <c r="J52" i="5"/>
  <c r="I52" i="5"/>
  <c r="H52" i="5"/>
  <c r="J51" i="5"/>
  <c r="I51" i="5"/>
  <c r="K51" i="5" s="1"/>
  <c r="H51" i="5"/>
  <c r="J50" i="5"/>
  <c r="I50" i="5"/>
  <c r="H50" i="5"/>
  <c r="J49" i="5"/>
  <c r="I49" i="5"/>
  <c r="K49" i="5" s="1"/>
  <c r="H49" i="5"/>
  <c r="J48" i="5"/>
  <c r="I48" i="5"/>
  <c r="H48" i="5"/>
  <c r="J47" i="5"/>
  <c r="I47" i="5"/>
  <c r="K47" i="5" s="1"/>
  <c r="H47" i="5"/>
  <c r="J46" i="5"/>
  <c r="I46" i="5"/>
  <c r="H46" i="5"/>
  <c r="J45" i="5"/>
  <c r="I45" i="5"/>
  <c r="H45" i="5"/>
  <c r="J44" i="5"/>
  <c r="I44" i="5"/>
  <c r="H44" i="5"/>
  <c r="J43" i="5"/>
  <c r="I43" i="5"/>
  <c r="K43" i="5" s="1"/>
  <c r="H43" i="5"/>
  <c r="J42" i="5"/>
  <c r="I42" i="5"/>
  <c r="H42" i="5"/>
  <c r="J41" i="5"/>
  <c r="I41" i="5"/>
  <c r="K41" i="5" s="1"/>
  <c r="H41" i="5"/>
  <c r="J40" i="5"/>
  <c r="I40" i="5"/>
  <c r="H40" i="5"/>
  <c r="J39" i="5"/>
  <c r="I39" i="5"/>
  <c r="K39" i="5" s="1"/>
  <c r="H39" i="5"/>
  <c r="J38" i="5"/>
  <c r="I38" i="5"/>
  <c r="H38" i="5"/>
  <c r="J37" i="5"/>
  <c r="I37" i="5"/>
  <c r="H37" i="5"/>
  <c r="J36" i="5"/>
  <c r="I36" i="5"/>
  <c r="H36" i="5"/>
  <c r="J35" i="5"/>
  <c r="I35" i="5"/>
  <c r="K35" i="5" s="1"/>
  <c r="H35" i="5"/>
  <c r="J34" i="5"/>
  <c r="I34" i="5"/>
  <c r="H34" i="5"/>
  <c r="J33" i="5"/>
  <c r="I33" i="5"/>
  <c r="K33" i="5" s="1"/>
  <c r="H33" i="5"/>
  <c r="J32" i="5"/>
  <c r="I32" i="5"/>
  <c r="H32" i="5"/>
  <c r="J31" i="5"/>
  <c r="I31" i="5"/>
  <c r="K31" i="5" s="1"/>
  <c r="H31" i="5"/>
  <c r="J30" i="5"/>
  <c r="I30" i="5"/>
  <c r="H30" i="5"/>
  <c r="J29" i="5"/>
  <c r="I29" i="5"/>
  <c r="H29" i="5"/>
  <c r="J28" i="5"/>
  <c r="I28" i="5"/>
  <c r="H28" i="5"/>
  <c r="J27" i="5"/>
  <c r="I27" i="5"/>
  <c r="K27" i="5" s="1"/>
  <c r="H27" i="5"/>
  <c r="J26" i="5"/>
  <c r="I26" i="5"/>
  <c r="H26" i="5"/>
  <c r="J25" i="5"/>
  <c r="I25" i="5"/>
  <c r="K25" i="5" s="1"/>
  <c r="H25" i="5"/>
  <c r="J24" i="5"/>
  <c r="I24" i="5"/>
  <c r="H24" i="5"/>
  <c r="J23" i="5"/>
  <c r="I23" i="5"/>
  <c r="K23" i="5" s="1"/>
  <c r="H23" i="5"/>
  <c r="J22" i="5"/>
  <c r="I22" i="5"/>
  <c r="H22" i="5"/>
  <c r="J21" i="5"/>
  <c r="I21" i="5"/>
  <c r="H21" i="5"/>
  <c r="J20" i="5"/>
  <c r="I20" i="5"/>
  <c r="H20" i="5"/>
  <c r="J19" i="5"/>
  <c r="I19" i="5"/>
  <c r="K19" i="5" s="1"/>
  <c r="H19" i="5"/>
  <c r="J18" i="5"/>
  <c r="I18" i="5"/>
  <c r="H18" i="5"/>
  <c r="J17" i="5"/>
  <c r="I17" i="5"/>
  <c r="K17" i="5" s="1"/>
  <c r="H17" i="5"/>
  <c r="J16" i="5"/>
  <c r="I16" i="5"/>
  <c r="H16" i="5"/>
  <c r="J15" i="5"/>
  <c r="I15" i="5"/>
  <c r="K15" i="5" s="1"/>
  <c r="H15" i="5"/>
  <c r="J14" i="5"/>
  <c r="I14" i="5"/>
  <c r="H14" i="5"/>
  <c r="J13" i="5"/>
  <c r="I13" i="5"/>
  <c r="H13" i="5"/>
  <c r="J12" i="5"/>
  <c r="I12" i="5"/>
  <c r="K12" i="5" s="1"/>
  <c r="H12" i="5"/>
  <c r="L11" i="5"/>
  <c r="L10" i="5"/>
  <c r="G10" i="5"/>
  <c r="F10" i="5"/>
  <c r="K1396" i="5" l="1"/>
  <c r="K1406" i="5"/>
  <c r="K1414" i="5"/>
  <c r="K1424" i="5"/>
  <c r="K1392" i="5"/>
  <c r="K1402" i="5"/>
  <c r="K1410" i="5"/>
  <c r="K1420" i="5"/>
  <c r="K1428" i="5"/>
  <c r="K1418" i="5"/>
  <c r="K1359" i="5"/>
  <c r="K1377" i="5"/>
  <c r="K1363" i="5"/>
  <c r="K1373" i="5"/>
  <c r="K1381" i="5"/>
  <c r="K1354" i="5"/>
  <c r="K1347" i="5"/>
  <c r="K1355" i="5"/>
  <c r="K1350" i="5"/>
  <c r="K1345" i="5"/>
  <c r="K1353" i="5"/>
  <c r="K1289" i="5"/>
  <c r="K1323" i="5"/>
  <c r="K1331" i="5"/>
  <c r="K1292" i="5"/>
  <c r="K1305" i="5"/>
  <c r="K1303" i="5"/>
  <c r="K1324" i="5"/>
  <c r="K1337" i="5"/>
  <c r="K1201" i="5"/>
  <c r="K1206" i="5"/>
  <c r="K1249" i="5"/>
  <c r="K1259" i="5"/>
  <c r="K1178" i="5"/>
  <c r="K1214" i="5"/>
  <c r="K1171" i="5"/>
  <c r="K1217" i="5"/>
  <c r="K1222" i="5"/>
  <c r="K1232" i="5"/>
  <c r="K1242" i="5"/>
  <c r="K1265" i="5"/>
  <c r="K1273" i="5"/>
  <c r="K1281" i="5"/>
  <c r="K1169" i="5"/>
  <c r="K1174" i="5"/>
  <c r="K1230" i="5"/>
  <c r="K1276" i="5"/>
  <c r="K1172" i="5"/>
  <c r="K1190" i="5"/>
  <c r="K1195" i="5"/>
  <c r="K1203" i="5"/>
  <c r="K1238" i="5"/>
  <c r="K1269" i="5"/>
  <c r="K1044" i="5"/>
  <c r="K1049" i="5"/>
  <c r="K1072" i="5"/>
  <c r="K1093" i="5"/>
  <c r="K1103" i="5"/>
  <c r="K1116" i="5"/>
  <c r="K1124" i="5"/>
  <c r="K1137" i="5"/>
  <c r="K1147" i="5"/>
  <c r="K1052" i="5"/>
  <c r="K1060" i="5"/>
  <c r="K1065" i="5"/>
  <c r="K1078" i="5"/>
  <c r="K1091" i="5"/>
  <c r="K1101" i="5"/>
  <c r="K1153" i="5"/>
  <c r="K1161" i="5"/>
  <c r="K1040" i="5"/>
  <c r="K1058" i="5"/>
  <c r="K1068" i="5"/>
  <c r="K1084" i="5"/>
  <c r="K1089" i="5"/>
  <c r="K1099" i="5"/>
  <c r="K1120" i="5"/>
  <c r="K1133" i="5"/>
  <c r="K1141" i="5"/>
  <c r="K1043" i="5"/>
  <c r="K1053" i="5"/>
  <c r="K1061" i="5"/>
  <c r="K1071" i="5"/>
  <c r="K1079" i="5"/>
  <c r="K1087" i="5"/>
  <c r="K1092" i="5"/>
  <c r="K1097" i="5"/>
  <c r="K1102" i="5"/>
  <c r="K1107" i="5"/>
  <c r="K1115" i="5"/>
  <c r="K1123" i="5"/>
  <c r="K1136" i="5"/>
  <c r="K1146" i="5"/>
  <c r="K1162" i="5"/>
  <c r="K1013" i="5"/>
  <c r="K1026" i="5"/>
  <c r="K1034" i="5"/>
  <c r="K1024" i="5"/>
  <c r="K1032" i="5"/>
  <c r="K1014" i="5"/>
  <c r="K1019" i="5"/>
  <c r="K1027" i="5"/>
  <c r="K987" i="5"/>
  <c r="K995" i="5"/>
  <c r="K1005" i="5"/>
  <c r="K985" i="5"/>
  <c r="K998" i="5"/>
  <c r="K1008" i="5"/>
  <c r="K988" i="5"/>
  <c r="K993" i="5"/>
  <c r="K1003" i="5"/>
  <c r="K991" i="5"/>
  <c r="K996" i="5"/>
  <c r="K1001" i="5"/>
  <c r="K1006" i="5"/>
  <c r="K953" i="5"/>
  <c r="K976" i="5"/>
  <c r="K974" i="5"/>
  <c r="K982" i="5"/>
  <c r="K972" i="5"/>
  <c r="K957" i="5"/>
  <c r="K962" i="5"/>
  <c r="K983" i="5"/>
  <c r="K859" i="5"/>
  <c r="K872" i="5"/>
  <c r="K890" i="5"/>
  <c r="K898" i="5"/>
  <c r="K911" i="5"/>
  <c r="K924" i="5"/>
  <c r="K846" i="5"/>
  <c r="K854" i="5"/>
  <c r="K880" i="5"/>
  <c r="K885" i="5"/>
  <c r="K893" i="5"/>
  <c r="K901" i="5"/>
  <c r="K906" i="5"/>
  <c r="K927" i="5"/>
  <c r="K937" i="5"/>
  <c r="K844" i="5"/>
  <c r="K860" i="5"/>
  <c r="K873" i="5"/>
  <c r="K878" i="5"/>
  <c r="K912" i="5"/>
  <c r="K920" i="5"/>
  <c r="K938" i="5"/>
  <c r="K858" i="5"/>
  <c r="K876" i="5"/>
  <c r="K889" i="5"/>
  <c r="K910" i="5"/>
  <c r="K918" i="5"/>
  <c r="K923" i="5"/>
  <c r="K949" i="5"/>
  <c r="K853" i="5"/>
  <c r="K861" i="5"/>
  <c r="K866" i="5"/>
  <c r="K892" i="5"/>
  <c r="K900" i="5"/>
  <c r="K905" i="5"/>
  <c r="K921" i="5"/>
  <c r="K944" i="5"/>
  <c r="K700" i="5"/>
  <c r="K710" i="5"/>
  <c r="K715" i="5"/>
  <c r="K720" i="5"/>
  <c r="K725" i="5"/>
  <c r="K730" i="5"/>
  <c r="K745" i="5"/>
  <c r="K755" i="5"/>
  <c r="K770" i="5"/>
  <c r="K798" i="5"/>
  <c r="K813" i="5"/>
  <c r="K701" i="5"/>
  <c r="K716" i="5"/>
  <c r="K726" i="5"/>
  <c r="K731" i="5"/>
  <c r="K741" i="5"/>
  <c r="K746" i="5"/>
  <c r="K771" i="5"/>
  <c r="K829" i="5"/>
  <c r="K696" i="5"/>
  <c r="K706" i="5"/>
  <c r="K734" i="5"/>
  <c r="K749" i="5"/>
  <c r="K774" i="5"/>
  <c r="K779" i="5"/>
  <c r="K789" i="5"/>
  <c r="K794" i="5"/>
  <c r="K819" i="5"/>
  <c r="K834" i="5"/>
  <c r="K699" i="5"/>
  <c r="K702" i="5"/>
  <c r="K717" i="5"/>
  <c r="K732" i="5"/>
  <c r="K742" i="5"/>
  <c r="K747" i="5"/>
  <c r="K757" i="5"/>
  <c r="K762" i="5"/>
  <c r="K777" i="5"/>
  <c r="K787" i="5"/>
  <c r="K802" i="5"/>
  <c r="K830" i="5"/>
  <c r="K840" i="5"/>
  <c r="K675" i="5"/>
  <c r="K680" i="5"/>
  <c r="K690" i="5"/>
  <c r="K683" i="5"/>
  <c r="K686" i="5"/>
  <c r="K691" i="5"/>
  <c r="K684" i="5"/>
  <c r="K674" i="5"/>
  <c r="K642" i="5"/>
  <c r="K670" i="5"/>
  <c r="K653" i="5"/>
  <c r="K668" i="5"/>
  <c r="K646" i="5"/>
  <c r="K651" i="5"/>
  <c r="K656" i="5"/>
  <c r="K661" i="5"/>
  <c r="K666" i="5"/>
  <c r="K644" i="5"/>
  <c r="K649" i="5"/>
  <c r="K659" i="5"/>
  <c r="K664" i="5"/>
  <c r="K617" i="5"/>
  <c r="K627" i="5"/>
  <c r="K632" i="5"/>
  <c r="K618" i="5"/>
  <c r="K628" i="5"/>
  <c r="K621" i="5"/>
  <c r="K636" i="5"/>
  <c r="K624" i="5"/>
  <c r="K629" i="5"/>
  <c r="K634" i="5"/>
  <c r="K596" i="5"/>
  <c r="K609" i="5"/>
  <c r="K592" i="5"/>
  <c r="K597" i="5"/>
  <c r="K602" i="5"/>
  <c r="K600" i="5"/>
  <c r="K605" i="5"/>
  <c r="K598" i="5"/>
  <c r="K571" i="5"/>
  <c r="K576" i="5"/>
  <c r="K586" i="5"/>
  <c r="K572" i="5"/>
  <c r="K567" i="5"/>
  <c r="K582" i="5"/>
  <c r="K573" i="5"/>
  <c r="K588" i="5"/>
  <c r="K462" i="5"/>
  <c r="K474" i="5"/>
  <c r="K484" i="5"/>
  <c r="K494" i="5"/>
  <c r="K506" i="5"/>
  <c r="K516" i="5"/>
  <c r="K526" i="5"/>
  <c r="K541" i="5"/>
  <c r="K467" i="5"/>
  <c r="K477" i="5"/>
  <c r="K499" i="5"/>
  <c r="K546" i="5"/>
  <c r="K551" i="5"/>
  <c r="K460" i="5"/>
  <c r="K472" i="5"/>
  <c r="K482" i="5"/>
  <c r="K492" i="5"/>
  <c r="K504" i="5"/>
  <c r="K514" i="5"/>
  <c r="K524" i="5"/>
  <c r="K539" i="5"/>
  <c r="K544" i="5"/>
  <c r="K554" i="5"/>
  <c r="K564" i="5"/>
  <c r="K470" i="5"/>
  <c r="K475" i="5"/>
  <c r="K480" i="5"/>
  <c r="K502" i="5"/>
  <c r="K507" i="5"/>
  <c r="K512" i="5"/>
  <c r="K534" i="5"/>
  <c r="K542" i="5"/>
  <c r="K557" i="5"/>
  <c r="K490" i="5"/>
  <c r="K500" i="5"/>
  <c r="K547" i="5"/>
  <c r="K552" i="5"/>
  <c r="K562" i="5"/>
  <c r="K505" i="5"/>
  <c r="K515" i="5"/>
  <c r="K525" i="5"/>
  <c r="K540" i="5"/>
  <c r="K555" i="5"/>
  <c r="K560" i="5"/>
  <c r="K466" i="5"/>
  <c r="K476" i="5"/>
  <c r="K488" i="5"/>
  <c r="K498" i="5"/>
  <c r="K508" i="5"/>
  <c r="K520" i="5"/>
  <c r="K530" i="5"/>
  <c r="K535" i="5"/>
  <c r="K550" i="5"/>
  <c r="K558" i="5"/>
  <c r="K450" i="5"/>
  <c r="K438" i="5"/>
  <c r="K443" i="5"/>
  <c r="K448" i="5"/>
  <c r="K441" i="5"/>
  <c r="K451" i="5"/>
  <c r="K444" i="5"/>
  <c r="K456" i="5"/>
  <c r="K412" i="5"/>
  <c r="K422" i="5"/>
  <c r="K427" i="5"/>
  <c r="K432" i="5"/>
  <c r="K413" i="5"/>
  <c r="K428" i="5"/>
  <c r="K408" i="5"/>
  <c r="K418" i="5"/>
  <c r="K411" i="5"/>
  <c r="K421" i="5"/>
  <c r="K414" i="5"/>
  <c r="K429" i="5"/>
  <c r="K396" i="5"/>
  <c r="K404" i="5"/>
  <c r="K402" i="5"/>
  <c r="K387" i="5"/>
  <c r="K400" i="5"/>
  <c r="K398" i="5"/>
  <c r="K406" i="5"/>
  <c r="K363" i="5"/>
  <c r="K368" i="5"/>
  <c r="K376" i="5"/>
  <c r="K381" i="5"/>
  <c r="K366" i="5"/>
  <c r="K374" i="5"/>
  <c r="K356" i="5"/>
  <c r="K364" i="5"/>
  <c r="K382" i="5"/>
  <c r="K372" i="5"/>
  <c r="K334" i="5"/>
  <c r="K342" i="5"/>
  <c r="K340" i="5"/>
  <c r="K348" i="5"/>
  <c r="K330" i="5"/>
  <c r="K338" i="5"/>
  <c r="K346" i="5"/>
  <c r="K333" i="5"/>
  <c r="K354" i="5"/>
  <c r="K264" i="5"/>
  <c r="K272" i="5"/>
  <c r="K280" i="5"/>
  <c r="K285" i="5"/>
  <c r="K293" i="5"/>
  <c r="K301" i="5"/>
  <c r="K267" i="5"/>
  <c r="K275" i="5"/>
  <c r="K288" i="5"/>
  <c r="K296" i="5"/>
  <c r="K304" i="5"/>
  <c r="K273" i="5"/>
  <c r="K286" i="5"/>
  <c r="K294" i="5"/>
  <c r="K302" i="5"/>
  <c r="K242" i="5"/>
  <c r="K255" i="5"/>
  <c r="K240" i="5"/>
  <c r="K248" i="5"/>
  <c r="K253" i="5"/>
  <c r="K243" i="5"/>
  <c r="K256" i="5"/>
  <c r="K241" i="5"/>
  <c r="K254" i="5"/>
  <c r="K244" i="5"/>
  <c r="K257" i="5"/>
  <c r="K213" i="5"/>
  <c r="K221" i="5"/>
  <c r="K229" i="5"/>
  <c r="K237" i="5"/>
  <c r="K208" i="5"/>
  <c r="K216" i="5"/>
  <c r="K224" i="5"/>
  <c r="K232" i="5"/>
  <c r="K235" i="5"/>
  <c r="K214" i="5"/>
  <c r="K222" i="5"/>
  <c r="K230" i="5"/>
  <c r="K238" i="5"/>
  <c r="K209" i="5"/>
  <c r="K233" i="5"/>
  <c r="K212" i="5"/>
  <c r="K220" i="5"/>
  <c r="K228" i="5"/>
  <c r="K236" i="5"/>
  <c r="K138" i="5"/>
  <c r="K146" i="5"/>
  <c r="K154" i="5"/>
  <c r="K162" i="5"/>
  <c r="K170" i="5"/>
  <c r="K178" i="5"/>
  <c r="K186" i="5"/>
  <c r="K194" i="5"/>
  <c r="K202" i="5"/>
  <c r="K139" i="5"/>
  <c r="K147" i="5"/>
  <c r="K155" i="5"/>
  <c r="K163" i="5"/>
  <c r="K171" i="5"/>
  <c r="K179" i="5"/>
  <c r="K187" i="5"/>
  <c r="K195" i="5"/>
  <c r="K203" i="5"/>
  <c r="K137" i="5"/>
  <c r="K145" i="5"/>
  <c r="K153" i="5"/>
  <c r="K161" i="5"/>
  <c r="K169" i="5"/>
  <c r="K177" i="5"/>
  <c r="K185" i="5"/>
  <c r="K193" i="5"/>
  <c r="K201" i="5"/>
  <c r="K140" i="5"/>
  <c r="K148" i="5"/>
  <c r="K156" i="5"/>
  <c r="K164" i="5"/>
  <c r="K172" i="5"/>
  <c r="K180" i="5"/>
  <c r="K188" i="5"/>
  <c r="K196" i="5"/>
  <c r="K204" i="5"/>
  <c r="K18" i="5"/>
  <c r="K26" i="5"/>
  <c r="K34" i="5"/>
  <c r="K42" i="5"/>
  <c r="K50" i="5"/>
  <c r="K58" i="5"/>
  <c r="K66" i="5"/>
  <c r="K74" i="5"/>
  <c r="K82" i="5"/>
  <c r="K90" i="5"/>
  <c r="K98" i="5"/>
  <c r="K106" i="5"/>
  <c r="K114" i="5"/>
  <c r="K122" i="5"/>
  <c r="K130" i="5"/>
  <c r="K13" i="5"/>
  <c r="K21" i="5"/>
  <c r="K29" i="5"/>
  <c r="K37" i="5"/>
  <c r="K45" i="5"/>
  <c r="K53" i="5"/>
  <c r="K61" i="5"/>
  <c r="K69" i="5"/>
  <c r="K77" i="5"/>
  <c r="K85" i="5"/>
  <c r="K93" i="5"/>
  <c r="K101" i="5"/>
  <c r="K109" i="5"/>
  <c r="K117" i="5"/>
  <c r="K125" i="5"/>
  <c r="K133" i="5"/>
  <c r="K16" i="5"/>
  <c r="K24" i="5"/>
  <c r="K32" i="5"/>
  <c r="K40" i="5"/>
  <c r="K48" i="5"/>
  <c r="K56" i="5"/>
  <c r="K64" i="5"/>
  <c r="K72" i="5"/>
  <c r="K80" i="5"/>
  <c r="K88" i="5"/>
  <c r="K96" i="5"/>
  <c r="K104" i="5"/>
  <c r="K112" i="5"/>
  <c r="K120" i="5"/>
  <c r="K128" i="5"/>
  <c r="K14" i="5"/>
  <c r="K22" i="5"/>
  <c r="K30" i="5"/>
  <c r="K38" i="5"/>
  <c r="K46" i="5"/>
  <c r="K54" i="5"/>
  <c r="K62" i="5"/>
  <c r="K70" i="5"/>
  <c r="K78" i="5"/>
  <c r="K86" i="5"/>
  <c r="K94" i="5"/>
  <c r="K102" i="5"/>
  <c r="K110" i="5"/>
  <c r="K118" i="5"/>
  <c r="K126" i="5"/>
  <c r="K134" i="5"/>
  <c r="K20" i="5"/>
  <c r="K28" i="5"/>
  <c r="K36" i="5"/>
  <c r="K44" i="5"/>
  <c r="K52" i="5"/>
  <c r="K60" i="5"/>
  <c r="K68" i="5"/>
  <c r="K76" i="5"/>
  <c r="K84" i="5"/>
  <c r="K92" i="5"/>
  <c r="K100" i="5"/>
  <c r="K108" i="5"/>
  <c r="K116" i="5"/>
  <c r="K124" i="5"/>
  <c r="K132" i="5"/>
  <c r="K1602" i="5"/>
  <c r="K1600" i="5"/>
  <c r="K1606" i="5"/>
  <c r="K1576" i="5"/>
  <c r="K1584" i="5"/>
  <c r="K1577" i="5"/>
  <c r="K1551" i="5"/>
  <c r="K1535" i="5"/>
  <c r="J10" i="5"/>
  <c r="K1513" i="5"/>
  <c r="K1475" i="5"/>
  <c r="K1491" i="5"/>
  <c r="K1481" i="5"/>
  <c r="K1497" i="5"/>
  <c r="K1479" i="5"/>
  <c r="K1495" i="5"/>
  <c r="K1442" i="5"/>
  <c r="K1458" i="5"/>
  <c r="K1446" i="5"/>
  <c r="K1462" i="5"/>
  <c r="K1407" i="5"/>
  <c r="K1415" i="5"/>
  <c r="K1425" i="5"/>
  <c r="K1395" i="5"/>
  <c r="K1393" i="5"/>
  <c r="K1421" i="5"/>
  <c r="K1391" i="5"/>
  <c r="K1401" i="5"/>
  <c r="K1296" i="5"/>
  <c r="K353" i="5"/>
  <c r="K587" i="5"/>
  <c r="K1266" i="5"/>
  <c r="K1284" i="5"/>
  <c r="K1314" i="5"/>
  <c r="K303" i="5"/>
  <c r="K361" i="5"/>
  <c r="K391" i="5"/>
  <c r="K401" i="5"/>
  <c r="K619" i="5"/>
  <c r="K852" i="5"/>
  <c r="K948" i="5"/>
  <c r="K966" i="5"/>
  <c r="K984" i="5"/>
  <c r="K1080" i="5"/>
  <c r="K1151" i="5"/>
  <c r="K1199" i="5"/>
  <c r="K1229" i="5"/>
  <c r="K1239" i="5"/>
  <c r="K1254" i="5"/>
  <c r="K1264" i="5"/>
  <c r="K1274" i="5"/>
  <c r="K1322" i="5"/>
  <c r="K1342" i="5"/>
  <c r="K1352" i="5"/>
  <c r="K1362" i="5"/>
  <c r="K305" i="5"/>
  <c r="K325" i="5"/>
  <c r="K902" i="5"/>
  <c r="K1016" i="5"/>
  <c r="K1246" i="5"/>
  <c r="K1344" i="5"/>
  <c r="K343" i="5"/>
  <c r="K383" i="5"/>
  <c r="K265" i="5"/>
  <c r="K311" i="5"/>
  <c r="K321" i="5"/>
  <c r="K409" i="5"/>
  <c r="K595" i="5"/>
  <c r="K607" i="5"/>
  <c r="K1108" i="5"/>
  <c r="K1207" i="5"/>
  <c r="K1247" i="5"/>
  <c r="K1252" i="5"/>
  <c r="K1282" i="5"/>
  <c r="K1302" i="5"/>
  <c r="K1312" i="5"/>
  <c r="K1330" i="5"/>
  <c r="K1372" i="5"/>
  <c r="K1380" i="5"/>
  <c r="K335" i="5"/>
  <c r="K611" i="5"/>
  <c r="K1183" i="5"/>
  <c r="K1062" i="5"/>
  <c r="K1332" i="5"/>
  <c r="K329" i="5"/>
  <c r="K1360" i="5"/>
  <c r="H10" i="5"/>
  <c r="K1231" i="5"/>
  <c r="K1241" i="5"/>
  <c r="K1251" i="5"/>
  <c r="K1306" i="5"/>
  <c r="K249" i="5"/>
  <c r="K1209" i="5"/>
  <c r="K1219" i="5"/>
  <c r="K281" i="5"/>
  <c r="K309" i="5"/>
  <c r="K319" i="5"/>
  <c r="K377" i="5"/>
  <c r="K407" i="5"/>
  <c r="K934" i="5"/>
  <c r="K1225" i="5"/>
  <c r="K1235" i="5"/>
  <c r="K1245" i="5"/>
  <c r="K1250" i="5"/>
  <c r="K1255" i="5"/>
  <c r="K1270" i="5"/>
  <c r="K1280" i="5"/>
  <c r="K1318" i="5"/>
  <c r="K393" i="5"/>
  <c r="K1256" i="5"/>
  <c r="K313" i="5"/>
  <c r="K373" i="5"/>
  <c r="K1128" i="5"/>
  <c r="K1261" i="5"/>
  <c r="K1374" i="5"/>
  <c r="K1382" i="5"/>
  <c r="K591" i="5"/>
  <c r="K603" i="5"/>
  <c r="K838" i="5"/>
  <c r="K856" i="5"/>
  <c r="K952" i="5"/>
  <c r="K980" i="5"/>
  <c r="K1094" i="5"/>
  <c r="K1213" i="5"/>
  <c r="K1248" i="5"/>
  <c r="K1298" i="5"/>
  <c r="K1346" i="5"/>
  <c r="K1358" i="5"/>
  <c r="K1368" i="5"/>
  <c r="K250" i="5"/>
  <c r="K266" i="5"/>
  <c r="K282" i="5"/>
  <c r="K298" i="5"/>
  <c r="K314" i="5"/>
  <c r="K260" i="5"/>
  <c r="K276" i="5"/>
  <c r="K292" i="5"/>
  <c r="K308" i="5"/>
  <c r="K324" i="5"/>
  <c r="K930" i="5"/>
  <c r="I10" i="5"/>
  <c r="K258" i="5"/>
  <c r="K274" i="5"/>
  <c r="K290" i="5"/>
  <c r="K306" i="5"/>
  <c r="K322" i="5"/>
  <c r="K877" i="5"/>
  <c r="K925" i="5"/>
  <c r="K740" i="5"/>
  <c r="K756" i="5"/>
  <c r="K772" i="5"/>
  <c r="K788" i="5"/>
  <c r="K804" i="5"/>
  <c r="K820" i="5"/>
  <c r="K843" i="5"/>
  <c r="K891" i="5"/>
  <c r="K971" i="5"/>
  <c r="K894" i="5"/>
  <c r="K1022" i="5"/>
  <c r="K1150" i="5"/>
  <c r="K1168" i="5"/>
  <c r="K1180" i="5"/>
  <c r="K882" i="5"/>
  <c r="K942" i="5"/>
  <c r="K1010" i="5"/>
  <c r="K1070" i="5"/>
  <c r="K1191" i="5"/>
  <c r="K736" i="5"/>
  <c r="K752" i="5"/>
  <c r="K768" i="5"/>
  <c r="K784" i="5"/>
  <c r="K800" i="5"/>
  <c r="K816" i="5"/>
  <c r="K832" i="5"/>
  <c r="K875" i="5"/>
  <c r="K909" i="5"/>
  <c r="K914" i="5"/>
  <c r="K926" i="5"/>
  <c r="K943" i="5"/>
  <c r="K1042" i="5"/>
  <c r="K1054" i="5"/>
  <c r="K1159" i="5"/>
  <c r="K1295" i="5"/>
  <c r="K748" i="5"/>
  <c r="K764" i="5"/>
  <c r="K780" i="5"/>
  <c r="K796" i="5"/>
  <c r="K812" i="5"/>
  <c r="K828" i="5"/>
  <c r="K847" i="5"/>
  <c r="K907" i="5"/>
  <c r="K941" i="5"/>
  <c r="K946" i="5"/>
  <c r="K958" i="5"/>
  <c r="K975" i="5"/>
  <c r="K1074" i="5"/>
  <c r="K1086" i="5"/>
  <c r="K1182" i="5"/>
  <c r="K1200" i="5"/>
  <c r="K1212" i="5"/>
  <c r="K744" i="5"/>
  <c r="K760" i="5"/>
  <c r="K776" i="5"/>
  <c r="K792" i="5"/>
  <c r="K808" i="5"/>
  <c r="K824" i="5"/>
  <c r="K845" i="5"/>
  <c r="K850" i="5"/>
  <c r="K862" i="5"/>
  <c r="K879" i="5"/>
  <c r="K939" i="5"/>
  <c r="K973" i="5"/>
  <c r="K978" i="5"/>
  <c r="K990" i="5"/>
  <c r="K1106" i="5"/>
  <c r="K1118" i="5"/>
  <c r="K839" i="5"/>
  <c r="K855" i="5"/>
  <c r="K871" i="5"/>
  <c r="K887" i="5"/>
  <c r="K903" i="5"/>
  <c r="K919" i="5"/>
  <c r="K935" i="5"/>
  <c r="K951" i="5"/>
  <c r="K967" i="5"/>
  <c r="K1134" i="5"/>
  <c r="K1166" i="5"/>
  <c r="K1198" i="5"/>
  <c r="K1244" i="5"/>
  <c r="K835" i="5"/>
  <c r="K851" i="5"/>
  <c r="K867" i="5"/>
  <c r="K883" i="5"/>
  <c r="K899" i="5"/>
  <c r="K915" i="5"/>
  <c r="K931" i="5"/>
  <c r="K947" i="5"/>
  <c r="K963" i="5"/>
  <c r="K1152" i="5"/>
  <c r="K1164" i="5"/>
  <c r="K1184" i="5"/>
  <c r="K1196" i="5"/>
  <c r="K1216" i="5"/>
  <c r="K849" i="5"/>
  <c r="K865" i="5"/>
  <c r="K881" i="5"/>
  <c r="K897" i="5"/>
  <c r="K913" i="5"/>
  <c r="K929" i="5"/>
  <c r="K945" i="5"/>
  <c r="K961" i="5"/>
  <c r="K1155" i="5"/>
  <c r="K1187" i="5"/>
  <c r="K1228" i="5"/>
  <c r="K1144" i="5"/>
  <c r="K1160" i="5"/>
  <c r="K1176" i="5"/>
  <c r="K1192" i="5"/>
  <c r="K1208" i="5"/>
  <c r="K1224" i="5"/>
  <c r="K1240" i="5"/>
  <c r="K1436" i="5"/>
  <c r="K1452" i="5"/>
  <c r="K1468" i="5"/>
  <c r="K1485" i="5"/>
  <c r="K1501" i="5"/>
  <c r="K1517" i="5"/>
  <c r="K1434" i="5"/>
  <c r="K1450" i="5"/>
  <c r="K1466" i="5"/>
  <c r="K1483" i="5"/>
  <c r="K1499" i="5"/>
  <c r="K1515" i="5"/>
  <c r="K1531" i="5"/>
  <c r="K1549" i="5"/>
  <c r="K1567" i="5"/>
  <c r="K1574" i="5"/>
  <c r="K1582" i="5"/>
  <c r="K1138" i="5"/>
  <c r="K1154" i="5"/>
  <c r="K1170" i="5"/>
  <c r="K1186" i="5"/>
  <c r="K1202" i="5"/>
  <c r="K1218" i="5"/>
  <c r="K1234" i="5"/>
  <c r="K1297" i="5"/>
  <c r="K1271" i="5"/>
  <c r="K1511" i="5"/>
  <c r="K1527" i="5"/>
  <c r="K1545" i="5"/>
  <c r="K1563" i="5"/>
  <c r="K1572" i="5"/>
  <c r="K1580" i="5"/>
  <c r="K1267" i="5"/>
  <c r="K1283" i="5"/>
  <c r="K1299" i="5"/>
  <c r="K1523" i="5"/>
  <c r="K1539" i="5"/>
  <c r="K1559" i="5"/>
  <c r="K1570" i="5"/>
  <c r="K1578" i="5"/>
  <c r="K1586" i="5"/>
  <c r="K1440" i="5"/>
  <c r="K1456" i="5"/>
  <c r="K1473" i="5"/>
  <c r="K1489" i="5"/>
  <c r="K1505" i="5"/>
  <c r="K1521" i="5"/>
  <c r="K1537" i="5"/>
  <c r="K1557" i="5"/>
  <c r="K10" i="5" l="1"/>
  <c r="C7" i="1" s="1"/>
  <c r="G8" i="4"/>
  <c r="C6" i="1" s="1"/>
  <c r="G127" i="4"/>
  <c r="G126" i="4"/>
  <c r="G125" i="4"/>
  <c r="G124" i="4"/>
  <c r="G123" i="4"/>
  <c r="G122" i="4"/>
  <c r="G121" i="4"/>
  <c r="G120" i="4"/>
  <c r="G118" i="4"/>
  <c r="G117" i="4"/>
  <c r="G116" i="4"/>
  <c r="G115" i="4"/>
  <c r="G114" i="4"/>
  <c r="G112" i="4"/>
  <c r="G111" i="4"/>
  <c r="G109" i="4"/>
  <c r="G108" i="4"/>
  <c r="G106" i="4"/>
  <c r="G105" i="4"/>
  <c r="G104" i="4"/>
  <c r="G103" i="4"/>
  <c r="G101" i="4"/>
  <c r="G100" i="4"/>
  <c r="G99" i="4"/>
  <c r="G98" i="4"/>
  <c r="G97" i="4"/>
  <c r="G96" i="4"/>
  <c r="G95" i="4"/>
  <c r="G94" i="4"/>
  <c r="G93" i="4"/>
  <c r="G92" i="4"/>
  <c r="G90" i="4"/>
  <c r="G88" i="4"/>
  <c r="G87" i="4"/>
  <c r="G86" i="4"/>
  <c r="G85" i="4"/>
  <c r="G84" i="4"/>
  <c r="G83" i="4"/>
  <c r="G82" i="4"/>
  <c r="G81" i="4"/>
  <c r="G80" i="4"/>
  <c r="G79"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8" i="4"/>
  <c r="G37" i="4"/>
  <c r="G36" i="4"/>
  <c r="G35" i="4"/>
  <c r="G34" i="4"/>
  <c r="G33" i="4"/>
  <c r="G32" i="4"/>
  <c r="G31" i="4"/>
  <c r="G30" i="4"/>
  <c r="G29" i="4"/>
  <c r="G27" i="4"/>
  <c r="G26" i="4"/>
  <c r="G25" i="4"/>
  <c r="G24" i="4"/>
  <c r="G23" i="4"/>
  <c r="G22" i="4"/>
  <c r="G21" i="4"/>
  <c r="G20" i="4"/>
  <c r="G19" i="4"/>
  <c r="G18" i="4"/>
  <c r="G17" i="4"/>
  <c r="G16" i="4"/>
  <c r="G15" i="4"/>
  <c r="G14" i="4"/>
  <c r="G13" i="4"/>
  <c r="G12" i="4"/>
  <c r="G11" i="4"/>
  <c r="G10" i="4"/>
  <c r="H112" i="3" l="1"/>
  <c r="F112" i="3"/>
  <c r="H111" i="3"/>
  <c r="I111" i="3" s="1"/>
  <c r="F111" i="3"/>
  <c r="H110" i="3"/>
  <c r="F110" i="3"/>
  <c r="I110" i="3" s="1"/>
  <c r="A110" i="3"/>
  <c r="A111" i="3" s="1"/>
  <c r="A112" i="3" s="1"/>
  <c r="I109" i="3"/>
  <c r="H109" i="3"/>
  <c r="F109" i="3"/>
  <c r="H108" i="3"/>
  <c r="I108" i="3" s="1"/>
  <c r="F108" i="3"/>
  <c r="A108" i="3"/>
  <c r="H107" i="3"/>
  <c r="I107" i="3" s="1"/>
  <c r="F107" i="3"/>
  <c r="A107" i="3"/>
  <c r="H106" i="3"/>
  <c r="I106" i="3" s="1"/>
  <c r="F106" i="3"/>
  <c r="H105" i="3"/>
  <c r="F105" i="3"/>
  <c r="I105" i="3" s="1"/>
  <c r="I104" i="3"/>
  <c r="H104" i="3"/>
  <c r="F104" i="3"/>
  <c r="H103" i="3"/>
  <c r="F103" i="3"/>
  <c r="I103" i="3" s="1"/>
  <c r="H102" i="3"/>
  <c r="I102" i="3" s="1"/>
  <c r="F102" i="3"/>
  <c r="H101" i="3"/>
  <c r="I101" i="3" s="1"/>
  <c r="F101" i="3"/>
  <c r="H100" i="3"/>
  <c r="F100" i="3"/>
  <c r="A100" i="3"/>
  <c r="I99" i="3"/>
  <c r="H99" i="3"/>
  <c r="F99" i="3"/>
  <c r="H98" i="3"/>
  <c r="F98" i="3"/>
  <c r="I98" i="3" s="1"/>
  <c r="H97" i="3"/>
  <c r="I97" i="3" s="1"/>
  <c r="F97" i="3"/>
  <c r="H96" i="3"/>
  <c r="I96" i="3" s="1"/>
  <c r="F96" i="3"/>
  <c r="H95" i="3"/>
  <c r="F95" i="3"/>
  <c r="I95" i="3" s="1"/>
  <c r="A95" i="3"/>
  <c r="A96" i="3" s="1"/>
  <c r="H94" i="3"/>
  <c r="I94" i="3" s="1"/>
  <c r="F94" i="3"/>
  <c r="A94" i="3"/>
  <c r="H93" i="3"/>
  <c r="F93" i="3"/>
  <c r="I93" i="3" s="1"/>
  <c r="I92" i="3"/>
  <c r="H92" i="3"/>
  <c r="F92" i="3"/>
  <c r="H91" i="3"/>
  <c r="F91" i="3"/>
  <c r="I91" i="3" s="1"/>
  <c r="I90" i="3"/>
  <c r="H90" i="3"/>
  <c r="F90" i="3"/>
  <c r="H89" i="3"/>
  <c r="F89" i="3"/>
  <c r="I89" i="3" s="1"/>
  <c r="I88" i="3"/>
  <c r="H88" i="3"/>
  <c r="F88" i="3"/>
  <c r="H87" i="3"/>
  <c r="F87" i="3"/>
  <c r="I87" i="3" s="1"/>
  <c r="I86" i="3"/>
  <c r="H86" i="3"/>
  <c r="F86" i="3"/>
  <c r="H85" i="3"/>
  <c r="F85" i="3"/>
  <c r="I85" i="3" s="1"/>
  <c r="H84" i="3"/>
  <c r="F84" i="3"/>
  <c r="I84" i="3" s="1"/>
  <c r="H83" i="3"/>
  <c r="F83" i="3"/>
  <c r="I83" i="3" s="1"/>
  <c r="H82" i="3"/>
  <c r="F82" i="3"/>
  <c r="I82" i="3" s="1"/>
  <c r="H81" i="3"/>
  <c r="F81" i="3"/>
  <c r="I81" i="3" s="1"/>
  <c r="H80" i="3"/>
  <c r="F80" i="3"/>
  <c r="I80" i="3" s="1"/>
  <c r="H79" i="3"/>
  <c r="F79" i="3"/>
  <c r="I79" i="3" s="1"/>
  <c r="I78" i="3"/>
  <c r="H78" i="3"/>
  <c r="F78" i="3"/>
  <c r="H77" i="3"/>
  <c r="F77" i="3"/>
  <c r="I77" i="3" s="1"/>
  <c r="I76" i="3"/>
  <c r="H76" i="3"/>
  <c r="F76" i="3"/>
  <c r="H75" i="3"/>
  <c r="F75" i="3"/>
  <c r="I75" i="3" s="1"/>
  <c r="H74" i="3"/>
  <c r="F74" i="3"/>
  <c r="I74" i="3" s="1"/>
  <c r="H73" i="3"/>
  <c r="F73" i="3"/>
  <c r="I73" i="3" s="1"/>
  <c r="I72" i="3"/>
  <c r="H72" i="3"/>
  <c r="F72" i="3"/>
  <c r="H71" i="3"/>
  <c r="F71" i="3"/>
  <c r="I71" i="3" s="1"/>
  <c r="I70" i="3"/>
  <c r="H70" i="3"/>
  <c r="F70" i="3"/>
  <c r="H69" i="3"/>
  <c r="F69" i="3"/>
  <c r="I69" i="3" s="1"/>
  <c r="H68" i="3"/>
  <c r="F68" i="3"/>
  <c r="I68" i="3" s="1"/>
  <c r="H67" i="3"/>
  <c r="F67" i="3"/>
  <c r="I67" i="3" s="1"/>
  <c r="H66" i="3"/>
  <c r="F66" i="3"/>
  <c r="I66" i="3" s="1"/>
  <c r="H65" i="3"/>
  <c r="F65" i="3"/>
  <c r="I65" i="3" s="1"/>
  <c r="H64" i="3"/>
  <c r="F64" i="3"/>
  <c r="I64" i="3" s="1"/>
  <c r="H63" i="3"/>
  <c r="F63" i="3"/>
  <c r="I63" i="3" s="1"/>
  <c r="H62" i="3"/>
  <c r="I62" i="3" s="1"/>
  <c r="F62" i="3"/>
  <c r="H61" i="3"/>
  <c r="F61" i="3"/>
  <c r="I61" i="3" s="1"/>
  <c r="H60" i="3"/>
  <c r="F60" i="3"/>
  <c r="H59" i="3"/>
  <c r="F59" i="3"/>
  <c r="I59" i="3" s="1"/>
  <c r="H58" i="3"/>
  <c r="I58" i="3" s="1"/>
  <c r="F58" i="3"/>
  <c r="H57" i="3"/>
  <c r="F57" i="3"/>
  <c r="I57" i="3" s="1"/>
  <c r="H56" i="3"/>
  <c r="F56" i="3"/>
  <c r="H55" i="3"/>
  <c r="F55" i="3"/>
  <c r="I55" i="3" s="1"/>
  <c r="H54" i="3"/>
  <c r="I54" i="3" s="1"/>
  <c r="F54" i="3"/>
  <c r="H53" i="3"/>
  <c r="F53" i="3"/>
  <c r="I53" i="3" s="1"/>
  <c r="H52" i="3"/>
  <c r="F52" i="3"/>
  <c r="H51" i="3"/>
  <c r="F51" i="3"/>
  <c r="I51" i="3" s="1"/>
  <c r="H50" i="3"/>
  <c r="I50" i="3" s="1"/>
  <c r="F50" i="3"/>
  <c r="H49" i="3"/>
  <c r="F49" i="3"/>
  <c r="I49" i="3" s="1"/>
  <c r="H48" i="3"/>
  <c r="F48" i="3"/>
  <c r="H47" i="3"/>
  <c r="F47" i="3"/>
  <c r="I47" i="3" s="1"/>
  <c r="H46" i="3"/>
  <c r="I46" i="3" s="1"/>
  <c r="F46" i="3"/>
  <c r="H45" i="3"/>
  <c r="F45" i="3"/>
  <c r="I45" i="3" s="1"/>
  <c r="H44" i="3"/>
  <c r="F44" i="3"/>
  <c r="H43" i="3"/>
  <c r="F43" i="3"/>
  <c r="I43" i="3" s="1"/>
  <c r="H42" i="3"/>
  <c r="I42" i="3" s="1"/>
  <c r="F42" i="3"/>
  <c r="H41" i="3"/>
  <c r="F41" i="3"/>
  <c r="I41" i="3" s="1"/>
  <c r="H40" i="3"/>
  <c r="F40" i="3"/>
  <c r="H39" i="3"/>
  <c r="F39" i="3"/>
  <c r="I39" i="3" s="1"/>
  <c r="H38" i="3"/>
  <c r="I38" i="3" s="1"/>
  <c r="F38" i="3"/>
  <c r="H37" i="3"/>
  <c r="F37" i="3"/>
  <c r="I37" i="3" s="1"/>
  <c r="H36" i="3"/>
  <c r="F36" i="3"/>
  <c r="H35" i="3"/>
  <c r="F35" i="3"/>
  <c r="I35" i="3" s="1"/>
  <c r="H34" i="3"/>
  <c r="I34" i="3" s="1"/>
  <c r="F34" i="3"/>
  <c r="H33" i="3"/>
  <c r="F33" i="3"/>
  <c r="I33" i="3" s="1"/>
  <c r="H32" i="3"/>
  <c r="F32" i="3"/>
  <c r="H31" i="3"/>
  <c r="F31" i="3"/>
  <c r="I31" i="3" s="1"/>
  <c r="H30" i="3"/>
  <c r="I30" i="3" s="1"/>
  <c r="F30" i="3"/>
  <c r="H29" i="3"/>
  <c r="F29" i="3"/>
  <c r="I29" i="3" s="1"/>
  <c r="H28" i="3"/>
  <c r="F28" i="3"/>
  <c r="H27" i="3"/>
  <c r="F27" i="3"/>
  <c r="I27" i="3" s="1"/>
  <c r="H26" i="3"/>
  <c r="I26" i="3" s="1"/>
  <c r="F26" i="3"/>
  <c r="H25" i="3"/>
  <c r="F25" i="3"/>
  <c r="I25" i="3" s="1"/>
  <c r="H24" i="3"/>
  <c r="F24" i="3"/>
  <c r="H23" i="3"/>
  <c r="F23" i="3"/>
  <c r="I23" i="3" s="1"/>
  <c r="H22" i="3"/>
  <c r="I22" i="3" s="1"/>
  <c r="F22" i="3"/>
  <c r="H21" i="3"/>
  <c r="F21" i="3"/>
  <c r="I21" i="3" s="1"/>
  <c r="H20" i="3"/>
  <c r="F20" i="3"/>
  <c r="H19" i="3"/>
  <c r="F19" i="3"/>
  <c r="I19" i="3" s="1"/>
  <c r="H18" i="3"/>
  <c r="I18" i="3" s="1"/>
  <c r="F18" i="3"/>
  <c r="H17" i="3"/>
  <c r="F17" i="3"/>
  <c r="I17" i="3" s="1"/>
  <c r="H16" i="3"/>
  <c r="F16" i="3"/>
  <c r="H15" i="3"/>
  <c r="F15" i="3"/>
  <c r="I15" i="3" s="1"/>
  <c r="H14" i="3"/>
  <c r="I14" i="3" s="1"/>
  <c r="F14" i="3"/>
  <c r="H13" i="3"/>
  <c r="F13" i="3"/>
  <c r="I13" i="3" s="1"/>
  <c r="H12" i="3"/>
  <c r="F12" i="3"/>
  <c r="H11" i="3"/>
  <c r="F11" i="3"/>
  <c r="I11" i="3" s="1"/>
  <c r="H10" i="3"/>
  <c r="I10" i="3" s="1"/>
  <c r="F10" i="3"/>
  <c r="H9" i="3"/>
  <c r="F9" i="3"/>
  <c r="I9" i="3" s="1"/>
  <c r="H8" i="3"/>
  <c r="F8" i="3"/>
  <c r="H7" i="3"/>
  <c r="F7" i="3"/>
  <c r="H6" i="3"/>
  <c r="I6" i="3" s="1"/>
  <c r="F6" i="3"/>
  <c r="H5" i="3"/>
  <c r="F5" i="3"/>
  <c r="I5" i="3" s="1"/>
  <c r="A5" i="3"/>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H4" i="3"/>
  <c r="I4" i="3" s="1"/>
  <c r="F4" i="3"/>
  <c r="I100" i="3" l="1"/>
  <c r="I113" i="3" s="1"/>
  <c r="C5" i="1" s="1"/>
  <c r="C16" i="1" s="1"/>
  <c r="I112" i="3"/>
  <c r="I7" i="3"/>
  <c r="F113" i="3"/>
  <c r="I8" i="3"/>
  <c r="I12" i="3"/>
  <c r="I16" i="3"/>
  <c r="I20" i="3"/>
  <c r="I24" i="3"/>
  <c r="I28" i="3"/>
  <c r="I32" i="3"/>
  <c r="I36" i="3"/>
  <c r="I40" i="3"/>
  <c r="I44" i="3"/>
  <c r="I48" i="3"/>
  <c r="I52" i="3"/>
  <c r="I56" i="3"/>
  <c r="I60" i="3"/>
  <c r="H113" i="3"/>
  <c r="A5" i="1" l="1"/>
  <c r="A6" i="1" s="1"/>
  <c r="A7" i="1" s="1"/>
  <c r="A8" i="1" s="1"/>
  <c r="A9" i="1" s="1"/>
  <c r="A10" i="1" s="1"/>
  <c r="A11" i="1" s="1"/>
  <c r="A12" i="1" s="1"/>
  <c r="A13" i="1" s="1"/>
  <c r="A14" i="1" s="1"/>
  <c r="A15" i="1" s="1"/>
  <c r="D13" i="1"/>
  <c r="A16" i="1" l="1"/>
</calcChain>
</file>

<file path=xl/sharedStrings.xml><?xml version="1.0" encoding="utf-8"?>
<sst xmlns="http://schemas.openxmlformats.org/spreadsheetml/2006/main" count="9139" uniqueCount="3274">
  <si>
    <t>Pol.</t>
  </si>
  <si>
    <t>Popis položky</t>
  </si>
  <si>
    <t>Celkem</t>
  </si>
  <si>
    <t>Poznámka</t>
  </si>
  <si>
    <t xml:space="preserve"> --</t>
  </si>
  <si>
    <t>Ostatní náklady</t>
  </si>
  <si>
    <t>Požární asistence při výstavbě</t>
  </si>
  <si>
    <t>Zajišťuje objednatel</t>
  </si>
  <si>
    <t>Celkem (Kč bez DPH)</t>
  </si>
  <si>
    <t>Souhrnný rozpočet díla - Obnova rozvodny 222/223 Šlapanov</t>
  </si>
  <si>
    <t>ČEPRO Šlapanov</t>
  </si>
  <si>
    <t>C - Technologická část - D2410148C200</t>
  </si>
  <si>
    <t>S - Stavební část - D2410148S200</t>
  </si>
  <si>
    <t>E - Elektro část - D2410148E000</t>
  </si>
  <si>
    <t>A - MaR a ASŘ - Sklad - D2410148A000</t>
  </si>
  <si>
    <t>A1 - MaR a ASŘ - KZ - HS3521-223DT1-D</t>
  </si>
  <si>
    <t>EPS - Část EPS - 12526149P</t>
  </si>
  <si>
    <t>VÝKAZ VÝMĚR</t>
  </si>
  <si>
    <t>Technologie</t>
  </si>
  <si>
    <t>STAVBA:</t>
  </si>
  <si>
    <t>PD obnova rozvodny 222 a 223</t>
  </si>
  <si>
    <t>INVESTOR:</t>
  </si>
  <si>
    <t>ČEPRO, a.s., Dělnická 213/12, Holešovice, 170 00, Praha 7</t>
  </si>
  <si>
    <t xml:space="preserve">MÍSTO STAVBY: </t>
  </si>
  <si>
    <t>Šlapanov, č.p.162, 582 51</t>
  </si>
  <si>
    <t>OBJEDNATEL:</t>
  </si>
  <si>
    <t>ČÁST STAVBY:</t>
  </si>
  <si>
    <t>PROVOZNÍ CELEK:</t>
  </si>
  <si>
    <t xml:space="preserve"> </t>
  </si>
  <si>
    <t>PROVOZNÍ SOUBOR:</t>
  </si>
  <si>
    <t>STAVEBNÍ OBJEKT:</t>
  </si>
  <si>
    <t>STUPEŇ:</t>
  </si>
  <si>
    <t>DVZ - Dokumentace pro výběr zhotovitele</t>
  </si>
  <si>
    <t>KÓD ZAKÁZKY:</t>
  </si>
  <si>
    <t>PRJ2410148</t>
  </si>
  <si>
    <t>ARCHIVNÍ ČÍSLO:</t>
  </si>
  <si>
    <t>D2410148C204</t>
  </si>
  <si>
    <t>DVZ</t>
  </si>
  <si>
    <t>01/2025</t>
  </si>
  <si>
    <t>Ing. Bártek</t>
  </si>
  <si>
    <t>Ing. Hromádka</t>
  </si>
  <si>
    <t>Ing. Jedlička</t>
  </si>
  <si>
    <t>R</t>
  </si>
  <si>
    <t xml:space="preserve"> Popis revize</t>
  </si>
  <si>
    <t xml:space="preserve"> Datum</t>
  </si>
  <si>
    <t xml:space="preserve"> Vypracoval</t>
  </si>
  <si>
    <t xml:space="preserve"> Kontroloval</t>
  </si>
  <si>
    <t xml:space="preserve"> Schválil</t>
  </si>
  <si>
    <t>mj</t>
  </si>
  <si>
    <t>ks</t>
  </si>
  <si>
    <t>Cena dodávky (Kč)</t>
  </si>
  <si>
    <t>Cena montáže (Kč)</t>
  </si>
  <si>
    <t>Cena celkem (Kč)</t>
  </si>
  <si>
    <t>Jedn.</t>
  </si>
  <si>
    <t>Šlapanov – PD obnov rozvodny 222 a 223</t>
  </si>
  <si>
    <t>Brýlová záslepka DN150, PN16, ČSN 131180, P235GH</t>
  </si>
  <si>
    <t>Centrická redukce ø168,3 x 7,0/ø114,3 x 5,0, ČSN EN 10253-2, P265GH</t>
  </si>
  <si>
    <t>Centrická redukce ø48,3 x 2,6/ø33,7 x 2,6, ČSN EN 10253-2, P265GH</t>
  </si>
  <si>
    <t>Čerpadlo CM 100-6 I4 s motorem IEC, DN150, PN16/DN100, PN64, RENETRA</t>
  </si>
  <si>
    <t>datasheet čerpadla uveden v technické zprávě</t>
  </si>
  <si>
    <t>Hrdlo přímé M20x1,5 (M)/ø12 mm, 1.4401</t>
  </si>
  <si>
    <t>např. Fitok</t>
  </si>
  <si>
    <t>Hrdlo přímé pro navulkanizované kluzné těsnění G 1/2"(M)/ø12 mm, 1.4401/1.4404</t>
  </si>
  <si>
    <t>např. Schwer, u2-MCm12G12-RS-4L</t>
  </si>
  <si>
    <t>Hrdlo přivařovací G 1/2"(F), 1.4571</t>
  </si>
  <si>
    <t>např. Schwer, GF-151G12-7</t>
  </si>
  <si>
    <t>Kulový kohout dvoudílný G 1/2"(F), 1.4408</t>
  </si>
  <si>
    <t>např. Schwer, A-BV2G12-8i</t>
  </si>
  <si>
    <t>Kulový kohout přírubový DN40, PN16, 1.0577</t>
  </si>
  <si>
    <t>dle standardu Čepra</t>
  </si>
  <si>
    <t>Kulový kohout přírubový DN25, PN100, 1.0577</t>
  </si>
  <si>
    <t>Kulový kohout přírubový DN25, PN16, 1.0577</t>
  </si>
  <si>
    <t>Kulový kohout trojdílný přivařovací, typ C05.3, DN25, PN63, 1.0619</t>
  </si>
  <si>
    <t>Kulový kohout trojdílný přivařovací DN15, PN100, 1.0619</t>
  </si>
  <si>
    <t>Matice M33 - 8, DIN 934, pozink</t>
  </si>
  <si>
    <t>Matice M30 - 8, DIN 934, pozink</t>
  </si>
  <si>
    <t>Matice M24 - 8, DIN 934, pozink</t>
  </si>
  <si>
    <t>Matice M20 - 8, DIN 934, pozink</t>
  </si>
  <si>
    <t>Matice M16 - 8, DIN 934, pozink</t>
  </si>
  <si>
    <t>Matice M12 - 8, DIN 934, pozink</t>
  </si>
  <si>
    <t>Nátrubek přivařovací s vnějším závitem G 1/2"(M), L=50mm, 1.4404</t>
  </si>
  <si>
    <t>Nátrubek přivařovací s vnitřním závitem G 1"(F), L=25mm, P235GH</t>
  </si>
  <si>
    <t>Oblouk 45 st., tvar 3D, ø168,3 x 5,0, R=229mm, ČSN EN 10253-2, P265GH</t>
  </si>
  <si>
    <t>Oblouk 90 st., tvar 3D, ø168,3 x 7,0, R=229mm, ČSN EN 10253-2, P265GH</t>
  </si>
  <si>
    <t>Oblouk 90 st., tvar 3D, ø168,3 x 5,0, R=229mm, ČSN EN 10253-2, P265GH</t>
  </si>
  <si>
    <t>Oblouk 90 st., tvar 3D, ø48,3 x 2,6, R=57mm, ČSN EN 10253-2, P265GH</t>
  </si>
  <si>
    <t>Oblouk 90 st., tvar 3D, ø33,7 x 2,6, R=38mm, ČSN EN 10253-2, P265GH</t>
  </si>
  <si>
    <t>Oblouk 90 st., tvar 3D, ø21,3 x 2,6, R=38mm, ČSN EN 10253-2, P265GH</t>
  </si>
  <si>
    <t>Oblouk 90 st., tvar 3D, ø21,3 x 2,6, R=38mm, ČSN EN 10253-2, 1.4404</t>
  </si>
  <si>
    <t>Plochá podložka 34 (M33), DIN 125A, pozink</t>
  </si>
  <si>
    <t>Plochá podložka 31 (M30), DIN 125A, pozink</t>
  </si>
  <si>
    <t>Plochá podložka 25 (M24), DIN 125A, pozink</t>
  </si>
  <si>
    <t>Plochá podložka 21 (M20), DIN 125A, pozink</t>
  </si>
  <si>
    <t>Plochá podložka 17 (M16), DIN 125A, pozink</t>
  </si>
  <si>
    <t>Plochá podložka 13 (M12), DIN 125A, pozink</t>
  </si>
  <si>
    <t>Přípojka tlakoměrová přechodová AN 137524, type G, M20x1,5L(F)/G1/2"(F), 1.4571</t>
  </si>
  <si>
    <t>např. Manocentrum</t>
  </si>
  <si>
    <t>Příruba krková typ11, DN200, PN64, DIN 2636, P245GH</t>
  </si>
  <si>
    <t>Příruba krková typ11, DN150, PN63, ČSN EN 1092-1, P245GH</t>
  </si>
  <si>
    <t>Příruba krková typ11, DN150, PN16, ČSN EN 1092-1, P245GH</t>
  </si>
  <si>
    <t>Příruba krková typ11, DN100, PN64, DIN 2636, P245GH</t>
  </si>
  <si>
    <t>Příruba krková typ11, DN40, PN16, ČSN EN 1092-1, P245GH</t>
  </si>
  <si>
    <t>Příruba krková typ11, DN25, PN100, ČSN EN 1092-1, P245GH</t>
  </si>
  <si>
    <t>Příruba krková typ11, DN25, PN16, ČSN EN 1092-1, P245GH</t>
  </si>
  <si>
    <t>Příruba zaslepovací typ05, DN200, PN64, DIN 2527, P245GH</t>
  </si>
  <si>
    <t>Spojka přímá G 1/2"(M), 1.4571</t>
  </si>
  <si>
    <t>např. Schwer, SR-505G12</t>
  </si>
  <si>
    <t>Šroub se šestihrannou hlavou M33 x 130 - 8.8, DIN 933, pozink</t>
  </si>
  <si>
    <t>Šroub se šestihrannou hlavou M30 x 120 - 8.8, DIN 933, pozink</t>
  </si>
  <si>
    <t>Šroub se šestihrannou hlavou M24 x 95 - 8.8, DIN 933, pozink</t>
  </si>
  <si>
    <t>Šroub se šestihrannou hlavou M20 x 90 - 8.8, DIN 933, pozink</t>
  </si>
  <si>
    <t>Šroub se šestihrannou hlavou M20 x 75 - 8.8, DIN 933, pozink</t>
  </si>
  <si>
    <t>Šroub se šestihrannou hlavou M16 x 75 - 8.8, DIN 933, pozink</t>
  </si>
  <si>
    <t>Šroub se šestihrannou hlavou M16 x 65 - 8.8, DIN 933, pozink</t>
  </si>
  <si>
    <t>Šroub se šestihrannou hlavou M12 x 60 - 8.8, DIN 933, pozink</t>
  </si>
  <si>
    <t>Šroubení - vnitřní závit / navařovací (holendr), G1"(F) / ø33,7 x 3,25, uhlíková ocel</t>
  </si>
  <si>
    <t>Šroubení manometrové, G 1/2"(F)/ø12 mm, 1.4401/1.4404</t>
  </si>
  <si>
    <t>např. Schwer, u2-GCm12G12-4L</t>
  </si>
  <si>
    <t>Šroubení přivařovací (holendr), ø21,3 x 2,65, PN100, 1.4404</t>
  </si>
  <si>
    <t>Šroubení T, ø12 mm, 1.4404</t>
  </si>
  <si>
    <t>např. Schwer, u2-Tm12-4L</t>
  </si>
  <si>
    <t>Těsnění Temasil HT DN200, PN64, DIN 28 091-2, FA-MA-1-0</t>
  </si>
  <si>
    <t>Těsnění Temasil HT DN150, PN63, DIN 28 091-2, FA-MA-1-0</t>
  </si>
  <si>
    <t>Těsnění Temasil HT DN150, PN16, DIN 28 091-2, FA-MA-1-0</t>
  </si>
  <si>
    <t>Těsnění Temasil HT DN100, PN64, DIN 28 091-2, FA-MA-1-0</t>
  </si>
  <si>
    <t>Těsnění Temasil HT DN40, PN16, DIN 28 091-2, FA-MA-1-0</t>
  </si>
  <si>
    <t>Těsnění Temasil HT DN25, PN100, DIN 28 091-2, FA-MA-1-0</t>
  </si>
  <si>
    <t>Těsnění Temasil HT DN25, PN16, DIN 28 091-2, FA-MA-1-0</t>
  </si>
  <si>
    <t>T-kus s nestejnými hrdly ø219,1 x 8,0/ø168,3 x 7,0, ČSN EN 10253-2, P265GH</t>
  </si>
  <si>
    <t>T-kus s nestejnými hrdly ø48,3 x 2,6/ø33,7 x 2,6, ČSN EN 10253-2, P265GH</t>
  </si>
  <si>
    <t>T-kus s nestejnými hrdly ø33,7 x 2,6/ø21,3 x 2,6, ČSN EN 10253-2, P265GH</t>
  </si>
  <si>
    <t>T-kus se stejnými hrdly ø168,3 x 5,0, ČSN EN 10253-2, P265GH</t>
  </si>
  <si>
    <t>T-kus se stejnými hrdly ø48,3 x 2,6, ČSN EN 10253-2, P265GH</t>
  </si>
  <si>
    <t>T-kus se stejnými hrdly ø33,7 x 2,6, ČSN EN 10253-2, P265GH</t>
  </si>
  <si>
    <t>Trubka bezešvá ø168,3 x 7,0, ČSN 425715, P265GH</t>
  </si>
  <si>
    <t>bm</t>
  </si>
  <si>
    <t>Trubka bezešvá ø168,3 x 5,0, ČSN 425715, P265GH</t>
  </si>
  <si>
    <t>Trubka bezešvá ø48,3 x 2,6, ČSN 425715, P265GH</t>
  </si>
  <si>
    <t>Trubka bezešvá ø33,7 x 2,6, ČSN 425715, P265GH</t>
  </si>
  <si>
    <t>Trubka bezešvá ø21,3 x 2,6, ČSN 425715, P265GH</t>
  </si>
  <si>
    <t>Trubka bezešvá ø21,3 x 2,6, ČSN 425715, 1.4404</t>
  </si>
  <si>
    <t>Trubka instrumentání ø12 x 2, 1.4435</t>
  </si>
  <si>
    <t>např. Schwer, T-ITm12-20-5N</t>
  </si>
  <si>
    <t>Třmen se čtyřmi maticemi, DN200, pozink</t>
  </si>
  <si>
    <t>Třmen se čtyřmi maticemi, DN150, pozink</t>
  </si>
  <si>
    <t>Třmen se čtyřmi maticemi, DN40, pozink</t>
  </si>
  <si>
    <t>Třmen se čtyřmi maticemi, DN25, pozink</t>
  </si>
  <si>
    <t>Třmenové šoupátko S30 113 516 přírubové s pohonem AUMA NORM SAEx 14.2, F14, schéma zap. TPA 00R2AB-101-000, DN150, PN16, 1.0619</t>
  </si>
  <si>
    <t>např. FEBE, TRIM5 - dle standardu Čepra</t>
  </si>
  <si>
    <t>Třmenové šoupátko S38 113 563 přírubové s pohonem AUMA NORM SAEx 14.2, F14, schéma zap. TPA 00R2AB-0C1-000, výstup 4-20mA, DN150, PN63</t>
  </si>
  <si>
    <t>Vějířovitá podložka A34 (M33), DIN 6798, pozink</t>
  </si>
  <si>
    <t>Vějířovitá podložka A31 (M30), DIN 6798, pozink</t>
  </si>
  <si>
    <t>Vějířovitá podložka A25 (M24), DIN 6798, pozink</t>
  </si>
  <si>
    <t>Vějířovitá podložka A21 (M20), DIN 6798, pozink</t>
  </si>
  <si>
    <t>Vějířovitá podložka A17 (M16), DIN 6798, pozink</t>
  </si>
  <si>
    <t>Vějířovitá podložka A13 (M12), DIN 6798, pozink</t>
  </si>
  <si>
    <t xml:space="preserve">Ventil tlakoměrový zkušební s odvzduš. a těsněními, DIN 16271, G1/2"(M)/M20x1,5L(M), 1.4571 </t>
  </si>
  <si>
    <t>Zpětná klapka přírubová DN150, PN63, 1.0619</t>
  </si>
  <si>
    <t>např. FEBE, TRIM1 - dle standardu Čepra</t>
  </si>
  <si>
    <t>Zpětná klapka přírubová DN150, PN16, 1.0619</t>
  </si>
  <si>
    <t>Nátěr - 1 x zákl. nátěr epoxidový, 1 x podkl. nátěr epoxidový, 1 x vrchní nátěr polyuretaonový</t>
  </si>
  <si>
    <t>m2</t>
  </si>
  <si>
    <t>Demontáž chladícího okruhu, včetně čerpadel a zásobníku chladící kapaliny</t>
  </si>
  <si>
    <t>sada</t>
  </si>
  <si>
    <t>viz dokument D2410148C203</t>
  </si>
  <si>
    <t>Demontáž stávajících čerpadel, včetně sácích a vytlačných potrubí, armatur, podpěr</t>
  </si>
  <si>
    <t>Doprava</t>
  </si>
  <si>
    <t>Vnitrostaveništní přesun</t>
  </si>
  <si>
    <t>Asistence hasičů</t>
  </si>
  <si>
    <t>Elektrická energie</t>
  </si>
  <si>
    <t>Zařízení staveniště</t>
  </si>
  <si>
    <t>Lešení</t>
  </si>
  <si>
    <t>Inženýrská činnost</t>
  </si>
  <si>
    <t>Dokumentace skutečného provedení stavby</t>
  </si>
  <si>
    <t>Dodavatelská dokumentace (návody, certifikáty, atd.)</t>
  </si>
  <si>
    <t>Jeřábové práce a manipulační technika</t>
  </si>
  <si>
    <t>Dekontaminace potrubních rozvodů vodou s přísadou detergentu</t>
  </si>
  <si>
    <t>Stavební zkouška</t>
  </si>
  <si>
    <t>Tlaková zkouška</t>
  </si>
  <si>
    <t>Komplexní zkouška</t>
  </si>
  <si>
    <t>Likvidace stávajících potrubí a zařízení, montážní práce, svařečské práce</t>
  </si>
  <si>
    <t>PD obnovy rozvodny objektu 222/223</t>
  </si>
  <si>
    <t>BILL OF QUANTITY / VÝKAZ VÝMĚR - SPECIFIKACE</t>
  </si>
  <si>
    <t>Všechny položky se rozumí jako dodávka a montáž včetně veškerých souvisejících nezbytných i potřebných přípravných i následných prací a dodávek, všech požadovaných a nutných zkoušek a revizí, včetně veškerých transportních a dalších nákladů, nákladů VRN apod. 
Struktura výkazu výměr nesmí být upravována. Případné práce uvedené v projektu, které chybí ve specifikaci, uveďte na listu Chybějící položky !</t>
  </si>
  <si>
    <t>Code / Kód</t>
  </si>
  <si>
    <t>Item Specification / Specifikace položky</t>
  </si>
  <si>
    <t>Quantity /
Množství</t>
  </si>
  <si>
    <t>Unit /
Jednotka</t>
  </si>
  <si>
    <t>Supply and Instalattion Price / Cena dodávky a instlace</t>
  </si>
  <si>
    <t>Comments / Poznámka</t>
  </si>
  <si>
    <t>Unit /
Jednotková</t>
  </si>
  <si>
    <t>Total /Celková</t>
  </si>
  <si>
    <t>4</t>
  </si>
  <si>
    <t>5</t>
  </si>
  <si>
    <t>6</t>
  </si>
  <si>
    <t>7</t>
  </si>
  <si>
    <t>1</t>
  </si>
  <si>
    <t>Stavební řešení</t>
  </si>
  <si>
    <t>1.1</t>
  </si>
  <si>
    <t>Stavební práce</t>
  </si>
  <si>
    <t>Nová rozvodna + zpevněné plochy + teréní úpravy</t>
  </si>
  <si>
    <t>1.1.1</t>
  </si>
  <si>
    <t>Objekt rozvodny vč. sedlové střechy, celk. specifikace viz technická zpráva (celkem 3 prefabrikované žb moduly)</t>
  </si>
  <si>
    <t>set</t>
  </si>
  <si>
    <t>1.1.2</t>
  </si>
  <si>
    <t>Hloubení jam do 100 m3 v nesoudrž. zeminách tř. 3, vč. přesunu, ulož. a likvidace</t>
  </si>
  <si>
    <t>m3</t>
  </si>
  <si>
    <t>1.1.3</t>
  </si>
  <si>
    <t>Geotextilie 400 g/2</t>
  </si>
  <si>
    <t>1.1.4</t>
  </si>
  <si>
    <t>Štěrk fr. 32-63</t>
  </si>
  <si>
    <t>1.1.5</t>
  </si>
  <si>
    <t>Štěrk fr. 16-32</t>
  </si>
  <si>
    <t>1.1.6</t>
  </si>
  <si>
    <t>Štěrk fr. 8-16</t>
  </si>
  <si>
    <t>1.1.7</t>
  </si>
  <si>
    <t>Štěrkodrť fr. 4-8</t>
  </si>
  <si>
    <t>1.1.8</t>
  </si>
  <si>
    <t>Okapový chodník dlažba 400x400 mm, h = 50 mm, barva i povrch standart</t>
  </si>
  <si>
    <t>1.1.9</t>
  </si>
  <si>
    <t>Silniční panel 2,0 x 3,0 m, tl. 150 mm</t>
  </si>
  <si>
    <t>1.1.10</t>
  </si>
  <si>
    <t>Chodníková obruba 1000/250/100 do betonového lože C20/25</t>
  </si>
  <si>
    <t>1.1.11</t>
  </si>
  <si>
    <t>Zámková dlažba 200x100x40</t>
  </si>
  <si>
    <t>1.1.12</t>
  </si>
  <si>
    <t>Štěrkopísek fr. 4-8</t>
  </si>
  <si>
    <t>1.1.13</t>
  </si>
  <si>
    <t>Štěrkodrť fr. 0-32</t>
  </si>
  <si>
    <t>1.1.14</t>
  </si>
  <si>
    <t>Palisáda 1000x120x165 do betonového lože C20/25</t>
  </si>
  <si>
    <t>1.1.15</t>
  </si>
  <si>
    <t>Zásyp zeminou, koncové úpravy</t>
  </si>
  <si>
    <t>1.1.16</t>
  </si>
  <si>
    <t>Přeložka MaR žlab</t>
  </si>
  <si>
    <t>1.1.17</t>
  </si>
  <si>
    <t>Přeložka požární vody</t>
  </si>
  <si>
    <t>1.1.18</t>
  </si>
  <si>
    <t>Přeložka pitné vody</t>
  </si>
  <si>
    <t>Ocelové plošina + schodiště</t>
  </si>
  <si>
    <t>1.1.19</t>
  </si>
  <si>
    <t>Hloubení jam do 10m3 v nesoudrž. zeminách tř. 3, vč. přesunu, ulož. a likvidace</t>
  </si>
  <si>
    <t>1.1.20</t>
  </si>
  <si>
    <t>Zřízení a odstranění bednění pro základové konstrukce</t>
  </si>
  <si>
    <t>1.1.21</t>
  </si>
  <si>
    <t>Základové patky C25/30-XC2</t>
  </si>
  <si>
    <t>1.1.22</t>
  </si>
  <si>
    <t>Ocelová konstrukce vč. nátěrů</t>
  </si>
  <si>
    <t>kg</t>
  </si>
  <si>
    <t>1.1.23</t>
  </si>
  <si>
    <t>Rošt LICHTGITTER SP 340-34/38-3 vč. uchycovacích prvků</t>
  </si>
  <si>
    <t>1.1.24</t>
  </si>
  <si>
    <t>Schodišťový stupeň LICHTGITTER 1200x270 vč. uchycovacích prvků</t>
  </si>
  <si>
    <t>1.1.25</t>
  </si>
  <si>
    <t>Chemická kotva M12 (HVU2+HAS-U 5.8 M12x160)</t>
  </si>
  <si>
    <t>1.1.26</t>
  </si>
  <si>
    <t>Betonová patka, beton C25/30-XC2</t>
  </si>
  <si>
    <t>1.1.27</t>
  </si>
  <si>
    <t>Vyztužení patek</t>
  </si>
  <si>
    <t>1.1.28</t>
  </si>
  <si>
    <t>Zpětný zásyp zeminou, terénní úpravy</t>
  </si>
  <si>
    <t>Kabelové šachty, energokanál, protlak</t>
  </si>
  <si>
    <t>1.1.29</t>
  </si>
  <si>
    <t>Kabel. šachta 1 - hloubení jam do 100m3 v nesoudrž. zeminách tř. 3</t>
  </si>
  <si>
    <t>1.1.30</t>
  </si>
  <si>
    <t>Kabel. šachta 1 - pažení výkopu (montáž+demontáž)</t>
  </si>
  <si>
    <t>1.1.31</t>
  </si>
  <si>
    <t>Kabel. šachta 2 - hloubení jam do 100m3 v nesoudrž. zeminách tř. 3</t>
  </si>
  <si>
    <t>1.1.32</t>
  </si>
  <si>
    <t>Kabel. šachta 2 - pažení výkopu (montáž+demontáž)</t>
  </si>
  <si>
    <t>1.1.33</t>
  </si>
  <si>
    <t>Kabel. šachta 3 - hloubení jam do 100m3 v nesoudrž. zeminách tř. 3</t>
  </si>
  <si>
    <t>1.1.34</t>
  </si>
  <si>
    <t>Kabel. šachta 3 - pažení výkopu (montáž+demontáž)</t>
  </si>
  <si>
    <t>1.1.35</t>
  </si>
  <si>
    <t>Energokanál - hloubení jam do 100m3 v nesoudrž. zeminách tř. 3</t>
  </si>
  <si>
    <t>1.1.36</t>
  </si>
  <si>
    <t>Energokanál -  pažení výkopu (montáž+demontáž)</t>
  </si>
  <si>
    <t>1.1.37</t>
  </si>
  <si>
    <t>Startovací jáma - hloubení jam do 100m3 v nesoudrž. zeminách tř. 3</t>
  </si>
  <si>
    <t>1.1.38</t>
  </si>
  <si>
    <t>Cílová jáma - hloubení jam do 100m3 v nesoudrž. zeminách tř. 3</t>
  </si>
  <si>
    <t>1.1.39</t>
  </si>
  <si>
    <t>Startovací jáma - pažení výkopu (montáž+demontáž)</t>
  </si>
  <si>
    <t>1.1.40</t>
  </si>
  <si>
    <t>Cílová jáma - pažení výkopu (montáž+demontáž)</t>
  </si>
  <si>
    <t>1.1.41</t>
  </si>
  <si>
    <t>Protlak DN500 - 1</t>
  </si>
  <si>
    <t>m</t>
  </si>
  <si>
    <t>1.1.42</t>
  </si>
  <si>
    <t>Protlak DN500 - 2</t>
  </si>
  <si>
    <t>1.1.43</t>
  </si>
  <si>
    <t>Startovací jáma - zpětný zásyp zeminou</t>
  </si>
  <si>
    <t>1.1.44</t>
  </si>
  <si>
    <t>Cílová jáma - zpětný zásyp zeminou</t>
  </si>
  <si>
    <t>1.1.45</t>
  </si>
  <si>
    <t>Plastová chránička KOPOFLEX 110</t>
  </si>
  <si>
    <t>1.1.46</t>
  </si>
  <si>
    <t>Energokanál ENK 239/146/82 U</t>
  </si>
  <si>
    <t>1.1.47</t>
  </si>
  <si>
    <t>Zákrytová deska energokanálu ENK 239/146/15 ZD</t>
  </si>
  <si>
    <t>1.1.48</t>
  </si>
  <si>
    <t>šachta č. 1 - kabelová šachta PKD 2800/3200/2130</t>
  </si>
  <si>
    <t>1.1.49</t>
  </si>
  <si>
    <t>šachta č. 1 - zákrytová deska PKD 2800/3200/250 ZD</t>
  </si>
  <si>
    <t>1.1.50</t>
  </si>
  <si>
    <t>šachta č. 2 - kabelová šachta PKD 2800/3200/2130</t>
  </si>
  <si>
    <t>1.1.51</t>
  </si>
  <si>
    <t>šachta č. 2 - zákrytová deska PKD 2800/3200/250 ZD</t>
  </si>
  <si>
    <t>1.1.52</t>
  </si>
  <si>
    <t>šachta č. 3 - kabelová šachta PKD 2800/3200/2980</t>
  </si>
  <si>
    <t>1.1.53</t>
  </si>
  <si>
    <t>šachta č. 3 - zákrytová deska PKD 2800/3200/250 ZD</t>
  </si>
  <si>
    <t>1.1.54</t>
  </si>
  <si>
    <t>Asfaltový penetrační nátěr horní strany zákrytových desek</t>
  </si>
  <si>
    <t>1.1.55</t>
  </si>
  <si>
    <t>Asfaltový pás</t>
  </si>
  <si>
    <t>1.1.56</t>
  </si>
  <si>
    <t>Geotextilie 300 g/2</t>
  </si>
  <si>
    <t>1.1.57</t>
  </si>
  <si>
    <t>obsyp šachty kamenivem fr. 0-4 mm</t>
  </si>
  <si>
    <t>1.1.58</t>
  </si>
  <si>
    <t>lože ze štěrkodrti fr. 16-32</t>
  </si>
  <si>
    <t>1.1.59</t>
  </si>
  <si>
    <t>obsyp energokanálu kamenivem fr. 0-4 mm</t>
  </si>
  <si>
    <t>1.1.60</t>
  </si>
  <si>
    <t>Zpětný zásyp výkopkem hutněný po vrstvách 200 mm</t>
  </si>
  <si>
    <t>1.1.61</t>
  </si>
  <si>
    <t>Přeložka splaškové kanalizace u šachty č. 1</t>
  </si>
  <si>
    <t>1.1.62</t>
  </si>
  <si>
    <t>Přeložka dešťové kanalizace u šachty č. 1</t>
  </si>
  <si>
    <t>1.1.63</t>
  </si>
  <si>
    <t>Přeložka telefonního kabelu u šachty č. 1</t>
  </si>
  <si>
    <t>1.1.64</t>
  </si>
  <si>
    <t>Přeložka - řídící systém a počítačová síť u šachty č. 1</t>
  </si>
  <si>
    <t>1.1.65</t>
  </si>
  <si>
    <t>Přeložka vedení pitné vody u šachty č. 2</t>
  </si>
  <si>
    <t>1.1.66</t>
  </si>
  <si>
    <t>Přeložka dešťové kanalizace u šachty č. 2</t>
  </si>
  <si>
    <t>Kabelový most - mezi novou rozvodnou a obj. 222/223  + v objektu 222/223</t>
  </si>
  <si>
    <t>1.1.67</t>
  </si>
  <si>
    <t>1.1.68</t>
  </si>
  <si>
    <t>1.1.69</t>
  </si>
  <si>
    <t>1.1.70</t>
  </si>
  <si>
    <t>1.1.71</t>
  </si>
  <si>
    <t>1.1.72</t>
  </si>
  <si>
    <t>1.1.73</t>
  </si>
  <si>
    <t>Chemická kotva M24</t>
  </si>
  <si>
    <t>1.1.74</t>
  </si>
  <si>
    <t>Přeložka MaR žlabu (patky v ose "12")</t>
  </si>
  <si>
    <t>1.1.75</t>
  </si>
  <si>
    <t>Přeložka elektrického kabelu vysokého napětí (patky kabelového mostu)</t>
  </si>
  <si>
    <t>1.1.76</t>
  </si>
  <si>
    <t>Přeložka telefonního kabelu (patky kabelového mostu)</t>
  </si>
  <si>
    <t>Demontáž sloupu osvětlení</t>
  </si>
  <si>
    <t>1.1.77</t>
  </si>
  <si>
    <t>Demontáž stávajícího sloupu osvětlení vč. Základové patky</t>
  </si>
  <si>
    <t>Základy čerpadel v objektu 222</t>
  </si>
  <si>
    <t>1.1.78</t>
  </si>
  <si>
    <t>Vybourání stávajících žb základů po výškovou úroveň stávající poslahy</t>
  </si>
  <si>
    <t>1.1.79</t>
  </si>
  <si>
    <t>Demontáž rámu pro měření tlaku a diferenečního tlaku</t>
  </si>
  <si>
    <t>1.1.80</t>
  </si>
  <si>
    <t>Vrtání otvorů prům. 14 mm, hl. 110 mm pro osazení výztuže</t>
  </si>
  <si>
    <t>1.1.81</t>
  </si>
  <si>
    <t>Chemické kotvení výztuže prům. 12 mm do stávajícího betonu</t>
  </si>
  <si>
    <t>1.1.82</t>
  </si>
  <si>
    <t>Beton nových základů pro čerpadla C25/30-XC2 (4 ks)</t>
  </si>
  <si>
    <t>1.1.83</t>
  </si>
  <si>
    <t>Výztuž B500B základů D1, D2, D3 a D4</t>
  </si>
  <si>
    <t>1.1.84</t>
  </si>
  <si>
    <t>Kotvení rámů čerpadla do betonového základu, kotva m24</t>
  </si>
  <si>
    <t>1.1.85</t>
  </si>
  <si>
    <t>Betonová mazanina C25/30</t>
  </si>
  <si>
    <t>1.1.86</t>
  </si>
  <si>
    <t>Betonový potěr B30</t>
  </si>
  <si>
    <t>1.1.87</t>
  </si>
  <si>
    <t>Nátěr na beton odolný olejům a ropným produktům</t>
  </si>
  <si>
    <t>Ocelová plošinka nad kabelovou trasou</t>
  </si>
  <si>
    <t>1.1.88</t>
  </si>
  <si>
    <t>1.1.89</t>
  </si>
  <si>
    <t>Rošt LICHTGITTER SP 330-34/38-3 vč. uchycovacích prvků</t>
  </si>
  <si>
    <t>1.1.90</t>
  </si>
  <si>
    <t>Schodišťový stupeň LICHTGITTER 1000x270 vč. uchycovacích prvků</t>
  </si>
  <si>
    <t>1.1.91</t>
  </si>
  <si>
    <t>Ocelový rám pro MaR</t>
  </si>
  <si>
    <t>1.1.92</t>
  </si>
  <si>
    <t>1.1.93</t>
  </si>
  <si>
    <t>Pomocné ocelové konstrukce technologii</t>
  </si>
  <si>
    <t>1.1.94</t>
  </si>
  <si>
    <t>1.1.95</t>
  </si>
  <si>
    <t>Stávající provozní budova</t>
  </si>
  <si>
    <t>1.1.96</t>
  </si>
  <si>
    <t>Hloubení jam do 100m3 v nesoudrž. zeminách tř. 3, vč. přesunu, ulož. a likvidace</t>
  </si>
  <si>
    <t>1.1.97</t>
  </si>
  <si>
    <t>Vybourání otvoru ve zdi tl. 400 mm stávající rozvodny pro průchod chrániček kabelů</t>
  </si>
  <si>
    <t>1.1.98</t>
  </si>
  <si>
    <t>Zatěsnění chrániček PE pěnou</t>
  </si>
  <si>
    <t>1.1.99</t>
  </si>
  <si>
    <t>Pomocné ocelové konstrukce pro elektrorozvody vč. nátěrů</t>
  </si>
  <si>
    <t>1.1.100</t>
  </si>
  <si>
    <t>Vedlejší rozpočtové náklady</t>
  </si>
  <si>
    <t>1.1.101</t>
  </si>
  <si>
    <t>Geodetické práce</t>
  </si>
  <si>
    <t>1.1.102</t>
  </si>
  <si>
    <t>Dozory stavby po svařování</t>
  </si>
  <si>
    <t>1.1.103</t>
  </si>
  <si>
    <t>Provozní vlivy</t>
  </si>
  <si>
    <t>1.1.104</t>
  </si>
  <si>
    <t>Zřízení a zrušení zařízení staveniště</t>
  </si>
  <si>
    <t>1.1.105</t>
  </si>
  <si>
    <t>Výrobní dokumentace a dokumentace skutečného stavu</t>
  </si>
  <si>
    <t>1.1.106</t>
  </si>
  <si>
    <t>Kontrolní a technologická činnost</t>
  </si>
  <si>
    <t>1.1.107</t>
  </si>
  <si>
    <t>Provizoria, zabezpečení stavby, BOZP</t>
  </si>
  <si>
    <t>1.1.108</t>
  </si>
  <si>
    <t>Vedení stavby. inženýring</t>
  </si>
  <si>
    <t>Stavba:</t>
  </si>
  <si>
    <t>Část :</t>
  </si>
  <si>
    <t>E - Elektro</t>
  </si>
  <si>
    <t>Objednatel:</t>
  </si>
  <si>
    <t>SO / PS :</t>
  </si>
  <si>
    <t xml:space="preserve">Investor:   </t>
  </si>
  <si>
    <t>Prof. Díl :</t>
  </si>
  <si>
    <t>Poznámka: U všech navržených přístrojů lzte použít jiné typy ale stejných parametrů jako navržené v této PD; veškeré náklady spojené se změnou typů včetně zpracování PD skutečného stavu nese zhotovitel stavby</t>
  </si>
  <si>
    <t>P.Č.</t>
  </si>
  <si>
    <t>Kód položky</t>
  </si>
  <si>
    <t>Popis</t>
  </si>
  <si>
    <t>MJ</t>
  </si>
  <si>
    <t>Množství celkem</t>
  </si>
  <si>
    <t>Dodávka jednotková</t>
  </si>
  <si>
    <t>Montáž jednotková</t>
  </si>
  <si>
    <t>Cena jednotková</t>
  </si>
  <si>
    <t>Dodávka
celkem</t>
  </si>
  <si>
    <t>Montáž
celkem</t>
  </si>
  <si>
    <t>Cena celkem</t>
  </si>
  <si>
    <t>Hmotnost jednotková</t>
  </si>
  <si>
    <t>Hmotnost
celkem</t>
  </si>
  <si>
    <t>Dodávky</t>
  </si>
  <si>
    <t xml:space="preserve">Rozvaděč RM222 pole +1 </t>
  </si>
  <si>
    <t>KONCOVÁ BOČNICE A SEPARÁTOR, 0,8mm, ŠEDÁ;  SEPARATOR 0,8mm;  2002-1291</t>
  </si>
  <si>
    <t>NASTAVITELNÝ ŠTÍTEK, ŠEDÁ;  GROUP MARKER;  249-119</t>
  </si>
  <si>
    <t>KONCOVÁ SVORKA BEZ ŠROUBŮ, 10mm, ŠEDÁ;  END STOP 10mm;  249-117</t>
  </si>
  <si>
    <t>8</t>
  </si>
  <si>
    <t>TOPJOB S, 4-vodičová svorka, ŠEDÁ, EEx e;  2,5mm²;  2002-1401</t>
  </si>
  <si>
    <t>TOPJOB S, 2-vodičová svorka, ŠEDÁ, Ex e;  2,5mm²;  2002-1201</t>
  </si>
  <si>
    <t>16</t>
  </si>
  <si>
    <t>TOPJOB S, 2-vodičová svorka, ZELENO-ŽLUTÁ, Ex e;  2,5mm²;  2002-1207</t>
  </si>
  <si>
    <t>2</t>
  </si>
  <si>
    <t>TOPJOB S, 4-vodičová svorka, MODRÁ, EEx e;  2,5mm²;  2002-1404</t>
  </si>
  <si>
    <t>TOPJOB S, 2-vodičová svorka, MODRÁ, Ex e, Ex i;  2,5mm²;  2002-1204</t>
  </si>
  <si>
    <t>POLOSESTAVA: SPOJ. DÍL + SPÍNACÍ JEDNOTKA - 1xNO;  HARMONY XB5;  ZB5 AZ101</t>
  </si>
  <si>
    <t>OVLADAČ STISKACÍ S NÁVRATEM - ø22mm; ČERNÝ, IP66;  HARMONY XB5;  ZB5 AA2</t>
  </si>
  <si>
    <t>KOMPLETNÍ SIGNÁLKA LED 230VAC - ø22mm; ŽLUTÁ, IP66;  HARMONY XB5;  XB5 AVM5</t>
  </si>
  <si>
    <t>KOMPLETNÍ SIGNÁLKA LED 230VAC - ø22mm; ZELENÁ, IP66;  HARMONY XB5;  XB5 AVM3</t>
  </si>
  <si>
    <t>KOMPLETNÍ SIGNÁLKA LED 230VAC - ø22mm; BÍLÁ, IP66;  HARMONY XB5;  XB5 AVM1</t>
  </si>
  <si>
    <t>TŘMENOVÁ SVORKA PRO VODIČ 120-300mm2  PRO MĚDĚNÉ PŘÍPOJNICE 10mm;  SK 300 F10;  SK 300 F10</t>
  </si>
  <si>
    <t>24</t>
  </si>
  <si>
    <t xml:space="preserve">SKŘÍŇ VČETNĚ PODSTAVEC,  TYP VX25 RITTAL, HxWxD 2000+200x1000x600, VČETNĚ BOČNICE A PODSTAVEC VLEVO; DVEŘE PRAVÉ ;  VX25;  </t>
  </si>
  <si>
    <t>3-PÓLOVÝ JISTIČ Acti 9; CHAR. C; Icu=10kA;  iC60H C2/3, 2A;  A9F07302</t>
  </si>
  <si>
    <t>1- PÓLOVÝ JISTIČ Acti 9; CHAR. C; Icu=10kA;  iC60H C2/1, 2A;  A9F07102</t>
  </si>
  <si>
    <t>POMOCNÝ KONTAKT Acti 9;  iOF;  A9A26904</t>
  </si>
  <si>
    <t>PANELOVÝ VOLTMETR, ROZSAH MĚŘENÍ 0-500V, TŘÍDA PŘESNOSTI 1,5;  VLT 72x72;  16005</t>
  </si>
  <si>
    <t>FÁZOVÉ RELÉ 3x400VAC, 2x PŘEPÍNACÍ KONTAKT;  RM22TG20;  RM22TG20</t>
  </si>
  <si>
    <t>VAČKOVÝ VOLTMETROVÝ PŘEPÍNAČ; VESTAVNÁ MONTÁŽ;  CMV16018;  CMV16018</t>
  </si>
  <si>
    <t>KONEKTOR PRO KONCOVÝ SPÍNAČ;  2507;  SZ 2507.400</t>
  </si>
  <si>
    <t>VENTILÁTOR S FILTREM, 230VAC/40W, 230m³/h, IP54, RAL 7035;  SK 3241;  3241.100</t>
  </si>
  <si>
    <t>VÝSTUPNÍ MŘÍŽKA 255x255, RAL 7035;  SK 3240;  3240.200</t>
  </si>
  <si>
    <t>JEMNÉ FILTRAČNÍ VLOŽKY, PRO SK3240, SK3241;  SK 3182;  3182.100</t>
  </si>
  <si>
    <t>TERMOSTAT; +5 ÷ +60°C;  3110;  SK 3110.000</t>
  </si>
  <si>
    <t>NAPÁJECÍ KABEL; ORANŽOVÝ; L=3000mm;  SZ 2500;  2500.400</t>
  </si>
  <si>
    <t>KOMFORTNÍ SVÍTIDLO, 100-240V, 900lm, IP20, ZÁSUVKA TYP E, CEE 7/5;  SZ 2500;  2500.212</t>
  </si>
  <si>
    <t>VÁLCOVÁ POJISTKA CHAR. gG NAPĚTÍ 500V, 6A;  PVA10/6A gG;  40750</t>
  </si>
  <si>
    <t>3-PÓLOVÝ POJISTKOVÝ ODPÍNAČ, 10x51, 690Vac;  OPVP10-3;  41015</t>
  </si>
  <si>
    <t>1-PÓLOVÝ POJISTKOVÝ ODPÍNAČ 32A;  OPVP10-1;  41013</t>
  </si>
  <si>
    <t>2-PÓLOVÝ POJISTKOVÝ ODPÍNAČ 1+N 32A;  OPVA10-1BN;  41007</t>
  </si>
  <si>
    <t>3- PÓLOVÝ JISTIČ 3VA; PEVNÉ PROVEDENÍ; In=1600A; Icu=55kA, Ir=640-1600A, NADPROUD - ETU650 (LSI), PŘEDNÍ  PŘÍVOD; 4xAUX; NAPĚŤOVÁ SPOUŠŤ 250VAC; TAS+S25;  3VA2716-5AE05-1AW0;  OEZ Letohrad;  3VA2716-5AE05-1AW0</t>
  </si>
  <si>
    <t>1.2</t>
  </si>
  <si>
    <t xml:space="preserve">Rozvaděč RM222 pole +2 </t>
  </si>
  <si>
    <t>1.2.1</t>
  </si>
  <si>
    <t>1.2.2</t>
  </si>
  <si>
    <t>1.2.3</t>
  </si>
  <si>
    <t>1.2.4</t>
  </si>
  <si>
    <t>1.2.5</t>
  </si>
  <si>
    <t>15</t>
  </si>
  <si>
    <t>1.2.6</t>
  </si>
  <si>
    <t>1.2.7</t>
  </si>
  <si>
    <t>3</t>
  </si>
  <si>
    <t>1.2.8</t>
  </si>
  <si>
    <t>1.2.9</t>
  </si>
  <si>
    <t>1.2.10</t>
  </si>
  <si>
    <t>1.2.11</t>
  </si>
  <si>
    <t>1.2.12</t>
  </si>
  <si>
    <t>1.2.13</t>
  </si>
  <si>
    <t>1.2.14</t>
  </si>
  <si>
    <t xml:space="preserve">SKŘÍŇ VČETNĚ PODSTAVEC,  TYP VX25 RITTAL, HxWxD 2000+200x1000x600; DVEŘE PRAVÉ;  VX25;  </t>
  </si>
  <si>
    <t>1.2.15</t>
  </si>
  <si>
    <t>1.2.16</t>
  </si>
  <si>
    <t>1.2.17</t>
  </si>
  <si>
    <t>1.2.18</t>
  </si>
  <si>
    <t>1.2.19</t>
  </si>
  <si>
    <t>1.2.20</t>
  </si>
  <si>
    <t>1.2.21</t>
  </si>
  <si>
    <t>1.2.22</t>
  </si>
  <si>
    <t>PROPOJOVACÍ KABEL; ORANŽOVÝ; L=1000mm;  SZ 2500;  2500.430</t>
  </si>
  <si>
    <t>1.2.23</t>
  </si>
  <si>
    <t>1.2.24</t>
  </si>
  <si>
    <t>1.2.25</t>
  </si>
  <si>
    <t>1.2.26</t>
  </si>
  <si>
    <t>1.2.27</t>
  </si>
  <si>
    <t>1.2.28</t>
  </si>
  <si>
    <t>1.2.29</t>
  </si>
  <si>
    <t>1.2.30</t>
  </si>
  <si>
    <t>3- PÓLOVÝ JISTIČ 3VA; PEVNÉ PROVEDENÍ; In=1600A; Icu=55kA, Ir=640-1600A, NADPROUD - ETU650 (LSI), PŘEDNÍ  PŘÍVOD; 4xAUX; NAPĚŤOVÁ SPOUŠŤ 250VAC; TAS+S25;  3VA2716-5AE05-1AW0;  3VA2716-5AE05-1AW0</t>
  </si>
  <si>
    <t>1.3</t>
  </si>
  <si>
    <t>Rozvaděč RM222 pole +3</t>
  </si>
  <si>
    <t>1.3.1</t>
  </si>
  <si>
    <t>DIODOVÝ MODUL, 20A, REDUNDANTNÍ NAPÁJENÍ;  PRO DM10;  PRO DM10</t>
  </si>
  <si>
    <t>1.3.2</t>
  </si>
  <si>
    <t>STABILIZOVANÝ NAPÁJECÍ ZDROJ; 230VAC/24VDC/10A/250W;  PRO MAX 240W 24V 10A;  1478130000</t>
  </si>
  <si>
    <t>1.3.3</t>
  </si>
  <si>
    <t>EXTÉRNÍ BATERIOVÝ MODUL 1 x 1,2Ah;  DURA ECO LA-BAT 24V 1.2AH;  2789890000</t>
  </si>
  <si>
    <t>1.3.4</t>
  </si>
  <si>
    <t>ZDROJ NEPŘERUŠITELNÉHO NAPÁJENÍ UPS; 24VDC/20A/10A;  CP DC UPS 24V 20A/10A;  1370050010</t>
  </si>
  <si>
    <t>1.3.5</t>
  </si>
  <si>
    <t>KONCOVÁ BOČNICE A SEPARÁTOR, 1mm, ORANŽOVÁ;  SEPARATOR 1mm;  2004-1492</t>
  </si>
  <si>
    <t>1.3.6</t>
  </si>
  <si>
    <t>KONCOVÁ BOČNICE A SEPARÁTOR, 0,8mm, ŠEDÁ, PRO 4 VODIČOVÉ SVORKY ;  SEPARATOR 0,8mm;  2002-1491</t>
  </si>
  <si>
    <t>1.3.7</t>
  </si>
  <si>
    <t>1.3.8</t>
  </si>
  <si>
    <t>20</t>
  </si>
  <si>
    <t>1.3.9</t>
  </si>
  <si>
    <t>21</t>
  </si>
  <si>
    <t>1.3.10</t>
  </si>
  <si>
    <t>TOPJOB S, 4-vodičová svorka, ŠEDÁ, EEx e;  4mm²;  2004-1401</t>
  </si>
  <si>
    <t>1.3.11</t>
  </si>
  <si>
    <t>13</t>
  </si>
  <si>
    <t>1.3.12</t>
  </si>
  <si>
    <t>41</t>
  </si>
  <si>
    <t>1.3.13</t>
  </si>
  <si>
    <t>1.3.14</t>
  </si>
  <si>
    <t>1.3.15</t>
  </si>
  <si>
    <t>POLOSESTAVA: SPOJ. DÍL + SPÍNACÍ JEDNOTKA - 1xNC;  HARMONY XB5;  ZB5 AZ102</t>
  </si>
  <si>
    <t>1.3.16</t>
  </si>
  <si>
    <t>1.3.17</t>
  </si>
  <si>
    <t>OVLADAČ HŘIB  NOUZOVÉ VYPNUTÍ ODBLOKOVAT POOTOČENÍM - ø22mm; RUDÁ, IP66;  HARMONY XB5;  ZB5 AS844</t>
  </si>
  <si>
    <t>1.3.18</t>
  </si>
  <si>
    <t>1.3.19</t>
  </si>
  <si>
    <t>1.3.20</t>
  </si>
  <si>
    <t>KOMPLETNÍ SIGNÁLKA LED 24 V AC-DC - ø22mm; ČERVENÁ, IP66;  HARMONY XB5;  XB5 AVB4</t>
  </si>
  <si>
    <t>1.3.21</t>
  </si>
  <si>
    <t>KOMPLETNÍ SIGNÁLKA LED 24 V AC-DC - ø22mm; ZELENÁ, IP66;  HARMONY XB5;  XB5 AVB3</t>
  </si>
  <si>
    <t>1.3.22</t>
  </si>
  <si>
    <t xml:space="preserve">SKŘÍŇ VČETNĚ PODSTAVEC,  TYP VX25 RITTAL, HxWxD 2000+200x600x600; DVEŘE PRAVÉ;  VX25;  </t>
  </si>
  <si>
    <t>1.3.23</t>
  </si>
  <si>
    <t>DEVICE TERMINATION FOR 3SK1 SAFETY RELAY 22,5mm;  3ZY1212-2DA00;  3ZY1212-2DA00</t>
  </si>
  <si>
    <t>1.3.24</t>
  </si>
  <si>
    <t>E-STOP RELAY, ROZŠIŘOVACÍ MODUL OUTPUT 4RO; 24 VAC/DC, SCREW TERMINALS;  3SK1211-1BB40;  3SK1211-1BB40</t>
  </si>
  <si>
    <t>1.3.25</t>
  </si>
  <si>
    <t>E-STOP RELAY, 3 SAFETY CONTACTS (NO), 1 AUXILARY CONTACT (NC), 24 VAC/DC, SCREW TERMINALS;  3SK1111-1AB30;  3SK1111-1AB30</t>
  </si>
  <si>
    <t>1.3.26</t>
  </si>
  <si>
    <t>2- PÓLOVÝ JISTIČ Acti 9; CHAR. C; Icu=20kA/220VDC;  C60H-DC C2/2, 2A;  A9N61522</t>
  </si>
  <si>
    <t>1.3.27</t>
  </si>
  <si>
    <t>2- PÓLOVÝ JISTIČ Acti 9; CHAR. C; Icu=10kA;  iC60H C10/1+N, 10A;  A9F07610</t>
  </si>
  <si>
    <t>1.3.28</t>
  </si>
  <si>
    <t>1.3.29</t>
  </si>
  <si>
    <t>PODPĚŤOVÁ SPOUŠŤ Acti 9; OVLÁDACÍ NAPĚTÍ 24VDC;  iMN;  A9A27108</t>
  </si>
  <si>
    <t>1.3.30</t>
  </si>
  <si>
    <t>1.3.31</t>
  </si>
  <si>
    <t>ODDĚLOVACÍ TRANSFORMÁTOR, 400V/230VAC, 2500VA;  LP604250T;  LP604250T</t>
  </si>
  <si>
    <t>1.3.32</t>
  </si>
  <si>
    <t>110-240V AC; RC ČLEN ;  ZELIO;  RZM 041FU7</t>
  </si>
  <si>
    <t>1.3.33</t>
  </si>
  <si>
    <t>PLASTOVÁ SPONA;  ZELIO;  RXZ R335</t>
  </si>
  <si>
    <t>1.3.34</t>
  </si>
  <si>
    <t>POPISOVACÍ ŠTÍTEK;  ZELIO;  RXZ L520</t>
  </si>
  <si>
    <t>1.3.35</t>
  </si>
  <si>
    <t>PATICE; ČERNÝ; CÍVKA ODDĚLENÁ OD KONTAKTŮ;  ZELIO;  RXZE2S108M</t>
  </si>
  <si>
    <t>1.3.36</t>
  </si>
  <si>
    <t>OCHRANNÁ DIODA  6-230VDC;  ZELIO;  RXM040W</t>
  </si>
  <si>
    <t>1.3.37</t>
  </si>
  <si>
    <t>POMOCNÉ RELÉ 230VAC, 2x PŘEPÍNACÍ KONTAKT 12A, LED;  ZELIO;  RXM 2AB2P7</t>
  </si>
  <si>
    <t>1.3.38</t>
  </si>
  <si>
    <t>POMOCNÉ RELÉ 24VDC, 2x PŘEPÍNACÍ KONTAKT 12A, LED;  ZELIO;  RXM 2AB2BD</t>
  </si>
  <si>
    <t>1.3.39</t>
  </si>
  <si>
    <t>1.3.40</t>
  </si>
  <si>
    <t>JEDNOTKA POM. KONTAKTŮ 1NO, 1NC;  GV AN11;  GV AN11</t>
  </si>
  <si>
    <t>1.3.41</t>
  </si>
  <si>
    <t>3- PÓLOVÝ MOTOROVÝ SPOUŠTĚČ GV2-ME10, I=4-6,3A;  GV2-ME10;  GV2-ME10</t>
  </si>
  <si>
    <t>1.3.42</t>
  </si>
  <si>
    <t>1.3.43</t>
  </si>
  <si>
    <t>1.3.44</t>
  </si>
  <si>
    <t>1.3.45</t>
  </si>
  <si>
    <t>1.3.46</t>
  </si>
  <si>
    <t>1.3.47</t>
  </si>
  <si>
    <t>1.3.48</t>
  </si>
  <si>
    <t>1.3.49</t>
  </si>
  <si>
    <t>PŘEPĚŤOVÁ OCHRANA; 3PEN; CAT.I+II/TYP1+2, 230VAC/400VAC, In(8/20)=50kA; Imax(8/20)=100kA;  FLT-SEC-T1+T2-3C-350/25-FM;  2905469</t>
  </si>
  <si>
    <t>1.3.50</t>
  </si>
  <si>
    <t>VÁLCOVÁ POJISTKA CHAR. gG NAPĚTÍ 500V, 16A;  PVA10/16A gG;  40754</t>
  </si>
  <si>
    <t>1.3.51</t>
  </si>
  <si>
    <t>NOŽOVÁ POJISTKA CHAR. gG NAPĚTÍ 690V, 160A;  PNA00/160A gG;  40490</t>
  </si>
  <si>
    <t>1.3.52</t>
  </si>
  <si>
    <t>UNIVERSÁLNÍ ANALYZÁTOR SÍTĚ 3x400/230VAC;  PAQ-10-230;  46744</t>
  </si>
  <si>
    <t>1.3.53</t>
  </si>
  <si>
    <t>1.3.54</t>
  </si>
  <si>
    <t>3-PÓLOVÝ POJISTKOVÝ ODPÍNAČ TŘMEN. SVORKY, VELIKOST 00;  3NP1133-1CA20;  3NP1133-1CA20</t>
  </si>
  <si>
    <t>1.3.55</t>
  </si>
  <si>
    <t>PROUDOVÝ TRANSFORMÁTOR 1500/5A; 15VA, TŘÍDA PŘESNOSTI 1;  ASK 101.4 1500/5A, 15VA, TP1;  22058</t>
  </si>
  <si>
    <t>1.4</t>
  </si>
  <si>
    <t>Rozvaděč RM222 pole +4</t>
  </si>
  <si>
    <t>1.4.1</t>
  </si>
  <si>
    <t>1.4-2</t>
  </si>
  <si>
    <t>1.4.3</t>
  </si>
  <si>
    <t>1.4.4</t>
  </si>
  <si>
    <t>1.4.5</t>
  </si>
  <si>
    <t>1.4.6</t>
  </si>
  <si>
    <t>1.4.7</t>
  </si>
  <si>
    <t>1.4.8</t>
  </si>
  <si>
    <t>1.4.9</t>
  </si>
  <si>
    <t>1.4.10</t>
  </si>
  <si>
    <t>1.4.11</t>
  </si>
  <si>
    <t>1.4.12</t>
  </si>
  <si>
    <t xml:space="preserve">SKŘÍŇ VČETNĚ PODSTAVEC,  TYP VX25 RITTAL, HxWxD 2000+200x800x600; DVEŘE PRAVÉ;  VX25;  </t>
  </si>
  <si>
    <t>1.4.13</t>
  </si>
  <si>
    <t>2- PÓLOVÝ JISTIČ Acti 9; CHAR. C; Icu=10kA;  iC60H C2/1+N, 2A;  A9F07602</t>
  </si>
  <si>
    <t>1.4.14</t>
  </si>
  <si>
    <t>1.4.15</t>
  </si>
  <si>
    <t>POMOCNÝ KONTAKT Acti 9;  iOF;  A9A26924</t>
  </si>
  <si>
    <t>1.4.16</t>
  </si>
  <si>
    <t>1.4.17</t>
  </si>
  <si>
    <t>1.4.18</t>
  </si>
  <si>
    <t>1.4.19</t>
  </si>
  <si>
    <t>1.4.20</t>
  </si>
  <si>
    <t>1.4.21</t>
  </si>
  <si>
    <t>PATICE; ČERNÝ; CÍVKA ODDĚLENÁ OD KONTAKTŮ;  ZELIO;  RXZ E2S114M</t>
  </si>
  <si>
    <t>1.4.22</t>
  </si>
  <si>
    <t>1.4.23</t>
  </si>
  <si>
    <t>110-240V AC/DC; RC ČLEN ;  ZELIO;  RXM 041FU7</t>
  </si>
  <si>
    <t>1.4.24</t>
  </si>
  <si>
    <t>POMOCNÉ RELÉ 230VAC, 4x PŘEPÍNACÍ KONTAKT 6A, LED;  ZELIO;  RXM 4AB2P7</t>
  </si>
  <si>
    <t>1.4.25</t>
  </si>
  <si>
    <t>1.4.26</t>
  </si>
  <si>
    <t>3- PÓLOVÝ STYKAČ, 230V AC, 500A, AC3;  LC1G500LSEA;  LC1G500LSEA</t>
  </si>
  <si>
    <t>1.4.27</t>
  </si>
  <si>
    <t>1.4.28</t>
  </si>
  <si>
    <t>1.4.29</t>
  </si>
  <si>
    <t>1.4.30</t>
  </si>
  <si>
    <t>1.4.31</t>
  </si>
  <si>
    <t>1.4.32</t>
  </si>
  <si>
    <t>1.4.33</t>
  </si>
  <si>
    <t>1.4.34</t>
  </si>
  <si>
    <t>3- PÓLOVÝ JISTIČ 3VA; PEVNÉ PROVEDENÍ; In=630A; Icu=55kA, Ir=250-630A, NADPROUD - ETU350 (LSI), PŘEDNÍ  PŘÍVOD;  3VA2463-5HN32-0AA0;  4042948807675</t>
  </si>
  <si>
    <t>1.4.35</t>
  </si>
  <si>
    <t>STABILIZOVANÝ NAPÁJECÍ ZDROJ; 100..250VAC/24VDC/1,25A/30W;  PS;  PS-30-24</t>
  </si>
  <si>
    <t>1.4.36</t>
  </si>
  <si>
    <t>OVLÁDACÍ PANEL PRO ACS;  ACS-AP-S;  +J400</t>
  </si>
  <si>
    <t>1.4.37</t>
  </si>
  <si>
    <t>KOMUNIKAČNÍ MODUL PROFINET IO;  FPNO-21;  +K492</t>
  </si>
  <si>
    <t>1.4.38</t>
  </si>
  <si>
    <t>PTC MODUL; CERTIFIKACE ATEX;  CPTC-02 (ATEX);  +L537+Q971</t>
  </si>
  <si>
    <t>1.4.39</t>
  </si>
  <si>
    <t>FREKVENČNÍ MĚNIČ 3f-400V/3f-400V; 250 kW; IP21;  ACS580;  ACS580-01-430A-4</t>
  </si>
  <si>
    <t>1.5</t>
  </si>
  <si>
    <t>Rozvaděč RM222 pole +5</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</si>
  <si>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</si>
  <si>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</si>
  <si>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</si>
  <si>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</si>
  <si>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</si>
  <si>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</si>
  <si>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</si>
  <si>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</si>
  <si>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</si>
  <si>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</si>
  <si>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</si>
  <si>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</si>
  <si>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</si>
  <si>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</si>
  <si>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</si>
  <si>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</si>
  <si>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</si>
  <si>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</si>
  <si>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</si>
  <si>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</si>
  <si>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</si>
  <si>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</si>
  <si>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</si>
  <si>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</si>
  <si>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</si>
  <si>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</si>
  <si>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</si>
  <si>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</si>
  <si>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</si>
  <si>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</si>
  <si>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</si>
  <si>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</si>
  <si>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</si>
  <si>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</si>
  <si>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</si>
  <si>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</si>
  <si>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</si>
  <si>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</si>
  <si>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</si>
  <si>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1.6</t>
  </si>
  <si>
    <t>Rozvaděč RM222 pole +6</t>
  </si>
  <si>
    <t>1.6.1</t>
  </si>
  <si>
    <t>1.6.2</t>
  </si>
  <si>
    <t>1.6.3</t>
  </si>
  <si>
    <t>1.6.4</t>
  </si>
  <si>
    <t>1.6.5</t>
  </si>
  <si>
    <t>1.6.6</t>
  </si>
  <si>
    <t>1.6.7</t>
  </si>
  <si>
    <t>1.6.8</t>
  </si>
  <si>
    <t>1.6.9</t>
  </si>
  <si>
    <t>1.6.10</t>
  </si>
  <si>
    <t>1.6.11</t>
  </si>
  <si>
    <t>1.6.12</t>
  </si>
  <si>
    <t>1.6.13</t>
  </si>
  <si>
    <t>1.6.14</t>
  </si>
  <si>
    <t>1.6.15</t>
  </si>
  <si>
    <t>1.6.16</t>
  </si>
  <si>
    <t>1.6.17</t>
  </si>
  <si>
    <t>1.6.18</t>
  </si>
  <si>
    <t>1.6.19</t>
  </si>
  <si>
    <t>1.6.20</t>
  </si>
  <si>
    <t>1.6.21</t>
  </si>
  <si>
    <t>1.6.22</t>
  </si>
  <si>
    <t>1.6.23</t>
  </si>
  <si>
    <t>1.6.24</t>
  </si>
  <si>
    <t>1.6.25</t>
  </si>
  <si>
    <t>1.6.26</t>
  </si>
  <si>
    <t>1.6.27</t>
  </si>
  <si>
    <t>1.6.28</t>
  </si>
  <si>
    <t>1.6.29</t>
  </si>
  <si>
    <t>1.6.30</t>
  </si>
  <si>
    <t>1.6.31</t>
  </si>
  <si>
    <t>1.6.32</t>
  </si>
  <si>
    <t>1.6.33</t>
  </si>
  <si>
    <t>1.6.34</t>
  </si>
  <si>
    <t>1.6.35</t>
  </si>
  <si>
    <t>1.6.36</t>
  </si>
  <si>
    <t>1.6.37</t>
  </si>
  <si>
    <t>1.6.38</t>
  </si>
  <si>
    <t>1.6.39</t>
  </si>
  <si>
    <t>1.7</t>
  </si>
  <si>
    <t>Rozvaděč RM222 pole +7</t>
  </si>
  <si>
    <t>1.7.1</t>
  </si>
  <si>
    <t>1.7.2</t>
  </si>
  <si>
    <t>1.7.3</t>
  </si>
  <si>
    <t>1.7.4</t>
  </si>
  <si>
    <t>1.7.5</t>
  </si>
  <si>
    <t>1.7.6</t>
  </si>
  <si>
    <t>1.7.7</t>
  </si>
  <si>
    <t>1.7.8</t>
  </si>
  <si>
    <t>1.7.9</t>
  </si>
  <si>
    <t>1.7.10</t>
  </si>
  <si>
    <t>1.7.11</t>
  </si>
  <si>
    <t>1.7.12</t>
  </si>
  <si>
    <t>1.7.13</t>
  </si>
  <si>
    <t>1.7.14</t>
  </si>
  <si>
    <t>1.7.15</t>
  </si>
  <si>
    <t>1.7.16</t>
  </si>
  <si>
    <t>1.7.17</t>
  </si>
  <si>
    <t>1.7.18</t>
  </si>
  <si>
    <t>1.7.19</t>
  </si>
  <si>
    <t>1.7.20</t>
  </si>
  <si>
    <t>1.7.21</t>
  </si>
  <si>
    <t>1.7.22</t>
  </si>
  <si>
    <t>1.7.23</t>
  </si>
  <si>
    <t>1.7.24</t>
  </si>
  <si>
    <t>1.7.25</t>
  </si>
  <si>
    <t>1.7.26</t>
  </si>
  <si>
    <t>1.7.27</t>
  </si>
  <si>
    <t>1.7.28</t>
  </si>
  <si>
    <t>1.7.29</t>
  </si>
  <si>
    <t>1.7.30</t>
  </si>
  <si>
    <t>1.7.31</t>
  </si>
  <si>
    <t>1.7.32</t>
  </si>
  <si>
    <t>1.7.33</t>
  </si>
  <si>
    <t>1.7.34</t>
  </si>
  <si>
    <t>1.7.35</t>
  </si>
  <si>
    <t>1.7.36</t>
  </si>
  <si>
    <t>1.7.37</t>
  </si>
  <si>
    <t>1.7.38</t>
  </si>
  <si>
    <t>1.7.39</t>
  </si>
  <si>
    <t>1.8</t>
  </si>
  <si>
    <t>Rozvaděč RM222 pole +8</t>
  </si>
  <si>
    <t>1.8.1</t>
  </si>
  <si>
    <t>KONCOVÁ BOČNICE A SEPARÁTOR, 1mm, ŠEDÁ;  SEPARATOR 1mm;  2006-1291</t>
  </si>
  <si>
    <t>1.8.2</t>
  </si>
  <si>
    <t>1.8.3</t>
  </si>
  <si>
    <t>KONCOVÁ BOČNICE A SEPARÁTOR, 1mm, ŠEDÁ;  SEPARATOR 1mm;  2004-1291</t>
  </si>
  <si>
    <t>1.8.4</t>
  </si>
  <si>
    <t>26</t>
  </si>
  <si>
    <t>1.8.5</t>
  </si>
  <si>
    <t>KONCOVÁ BOČNICE A SEPARÁTOR, 2mm, ŠEDÁ, S PŘESAHEM ;  SEPARATOR 2mm;  285-337</t>
  </si>
  <si>
    <t>1.8.6</t>
  </si>
  <si>
    <t>36</t>
  </si>
  <si>
    <t>1.8.7</t>
  </si>
  <si>
    <t>1.8.8</t>
  </si>
  <si>
    <t>2-vodičová svorka, ŠEDÁ;  35mm²;  285-601</t>
  </si>
  <si>
    <t>1.8.9</t>
  </si>
  <si>
    <t>TOPJOB S, 2-vodičová svorka, ŠEDÁ, EEx e;  6mm²;  2006-1201</t>
  </si>
  <si>
    <t>1.8.10</t>
  </si>
  <si>
    <t>1.8.11</t>
  </si>
  <si>
    <t>TOPJOB S, 2-vodičová svorka, ŠEDÁ, EEx e;  4mm²;  2004-1201</t>
  </si>
  <si>
    <t>1.8.12</t>
  </si>
  <si>
    <t>1.8.13</t>
  </si>
  <si>
    <t>112</t>
  </si>
  <si>
    <t>1.8.14</t>
  </si>
  <si>
    <t>2-vodičová svorka, ZELENO-ŽLUTÁ;  35mm²;  285-607</t>
  </si>
  <si>
    <t>1.8.15</t>
  </si>
  <si>
    <t>TOPJOB S, 2-vodičová svorka, ZELENO-ŽLUTÁ, Ex e;  6mm²;  2006-1207</t>
  </si>
  <si>
    <t>1.8.16</t>
  </si>
  <si>
    <t>TOPJOB S, 2-vodičová svorka, ZELENO-ŽLUTÁ, EEx e;  4mm²;  2004-1207</t>
  </si>
  <si>
    <t>1.8.17</t>
  </si>
  <si>
    <t>1.8.18</t>
  </si>
  <si>
    <t>1.8.19</t>
  </si>
  <si>
    <t>1.8.20</t>
  </si>
  <si>
    <t>9</t>
  </si>
  <si>
    <t>1.8.21</t>
  </si>
  <si>
    <t>1.8.22</t>
  </si>
  <si>
    <t>1.8.23</t>
  </si>
  <si>
    <t>1.8.24</t>
  </si>
  <si>
    <t>1.8.25</t>
  </si>
  <si>
    <t>1.8.26</t>
  </si>
  <si>
    <t>1.8.27</t>
  </si>
  <si>
    <t>1.8.28</t>
  </si>
  <si>
    <t>NADPROUDÉ RELÉ 30-38A;  LRD 35;  LRD 35</t>
  </si>
  <si>
    <t>1.8.29</t>
  </si>
  <si>
    <t>NADPROUDÉ RELÉ 7-10A;  LRD 14;  LRD 14</t>
  </si>
  <si>
    <t>1.8.30</t>
  </si>
  <si>
    <t>NADPROUDÉ RELÉ 4-6A;  LRD 10;  LRD 10</t>
  </si>
  <si>
    <t>1.8.31</t>
  </si>
  <si>
    <t>NADPROUDÉ RELÉ 1,6-2,5A;  LRD 07;  LRD 07</t>
  </si>
  <si>
    <t>1.8.32</t>
  </si>
  <si>
    <t>3- PÓLOVÝ STYKAČ, 230V AC, 40A, AC3;  LC1 D40P7;  LC1 D40P7</t>
  </si>
  <si>
    <t>1.8.33</t>
  </si>
  <si>
    <t>3- PÓLOVÝ STYKAČ, 230V AC, 18A, AC3;  LC1 D18P7;  LC1 D18P7</t>
  </si>
  <si>
    <t>1.8.34</t>
  </si>
  <si>
    <t>3- PÓLOVÝ STYKAČ, 230V AC, 9A, AC3;  LC1 D09P7;  LC1 D09P7</t>
  </si>
  <si>
    <t>1.8.35</t>
  </si>
  <si>
    <t>JEDNOTKA POM. KONTAKTŮ; ČELNÍ UMÍSTĚNÍ; 2xNO;  LAD N20;  LAD N20</t>
  </si>
  <si>
    <t>1.8.36</t>
  </si>
  <si>
    <t>1.8.37</t>
  </si>
  <si>
    <t>1.8.38</t>
  </si>
  <si>
    <t>1.8.39</t>
  </si>
  <si>
    <t>1.8.40</t>
  </si>
  <si>
    <t>1.8.41</t>
  </si>
  <si>
    <t>1.8.42</t>
  </si>
  <si>
    <t>1.8.43</t>
  </si>
  <si>
    <t>VÁLCOVÁ POJISTKA CHAR. aM NAPĚTÍ 500V, 16A;  PVA10/16A aM;  40767</t>
  </si>
  <si>
    <t>1.8.44</t>
  </si>
  <si>
    <t>VÁLCOVÁ POJISTKA CHAR. aM NAPĚTÍ 500V, 10A;  PVA10/10A aM;  40765</t>
  </si>
  <si>
    <t>1.8.45</t>
  </si>
  <si>
    <t>VÁLCOVÁ POJISTKA CHAR. gG NAPĚTÍ 500V, 4A;  PVA10/4A gG;  40749</t>
  </si>
  <si>
    <t>1.8.46</t>
  </si>
  <si>
    <t>VÁLCOVÁ POJISTKA CHAR. aM NAPĚTÍ 500V, 50A;  PV22/50A aM;  06751</t>
  </si>
  <si>
    <t>1.8.47</t>
  </si>
  <si>
    <t>3-PÓLOVÝ POJISTKOVÝ ODPÍNAČ, 22x58, 690Vac;  OPVP22-3;  41037</t>
  </si>
  <si>
    <t>1.8.48</t>
  </si>
  <si>
    <t>1.9</t>
  </si>
  <si>
    <t>Rozvaděč RM222 pole +9</t>
  </si>
  <si>
    <t>1.9.1</t>
  </si>
  <si>
    <t>KONCOVÁ BOČNICE A SEPARÁTOR, 1mm, ŠEDÁ;  SEPARATOR 1mm;  2016-1291</t>
  </si>
  <si>
    <t>1.9.2</t>
  </si>
  <si>
    <t>KONCOVÁ BOČNICE A SEPARÁTOR, 1mm, ŠEDÁ;  SEPARATOR 1mm;  2010-1291</t>
  </si>
  <si>
    <t>1.9.3</t>
  </si>
  <si>
    <t>1.9.4</t>
  </si>
  <si>
    <t>1.9.5</t>
  </si>
  <si>
    <t>10</t>
  </si>
  <si>
    <t>1.9.6</t>
  </si>
  <si>
    <t>14</t>
  </si>
  <si>
    <t>1.9.7</t>
  </si>
  <si>
    <t>31</t>
  </si>
  <si>
    <t>1.9.8</t>
  </si>
  <si>
    <t>32</t>
  </si>
  <si>
    <t>1.9.9</t>
  </si>
  <si>
    <t>TOPJOB S, 2-vodičová svorka, ŠEDÁ, EEx e;  16mm²;  2016-1201</t>
  </si>
  <si>
    <t>1.9.10</t>
  </si>
  <si>
    <t>TOPJOB S, 2-vodičová svorka, ŠEDÁ, EEx e;  10mm²;  2010-1201</t>
  </si>
  <si>
    <t>1.9.11</t>
  </si>
  <si>
    <t>1.9.12</t>
  </si>
  <si>
    <t>1.9.13</t>
  </si>
  <si>
    <t>1.9.14</t>
  </si>
  <si>
    <t>1.9.15</t>
  </si>
  <si>
    <t>1.9.16</t>
  </si>
  <si>
    <t>TOPJOB S, 2-vodičová svorka, ZELENO-ŽLUTÁ, Ex e;  16mm²;  2016-1207</t>
  </si>
  <si>
    <t>1.9.17</t>
  </si>
  <si>
    <t>TOPJOB S, 2-vodičová svorka, ZELENO-ŽLUTÁ, Ex e;  10mm²;  2010-1207</t>
  </si>
  <si>
    <t>1.9.18</t>
  </si>
  <si>
    <t>1.9.19</t>
  </si>
  <si>
    <t>1.9.20</t>
  </si>
  <si>
    <t>1.9.21</t>
  </si>
  <si>
    <t>TOPJOB S, 2-vodičová svorka, MODRÁ, EEx e;  16mm²;  2016-1204</t>
  </si>
  <si>
    <t>1.9.22</t>
  </si>
  <si>
    <t>TOPJOB S, 2-vodičová svorka, MODRÁ, Ex e, Ex i;  10mm²;  2010-1204</t>
  </si>
  <si>
    <t>1.9.23</t>
  </si>
  <si>
    <t>TOPJOB S, 2-vodičová svorka, MODRÁ, Ex e, Ex i;  6mm²;  2006-1204</t>
  </si>
  <si>
    <t>1.9.24</t>
  </si>
  <si>
    <t>TOPJOB S, 2-vodičová svorka, MODRÁ, EEx e, EEx i;  4mm²;  2004-1204</t>
  </si>
  <si>
    <t>1.9.25</t>
  </si>
  <si>
    <t>1.9.26</t>
  </si>
  <si>
    <t>1.9.27</t>
  </si>
  <si>
    <t xml:space="preserve">SKŘÍŇ VČETNĚ PODSTAVEC,  TYP VX25 RITTAL, HxWxD 2000+200x800x600, VČETNĚ BOČNICE A PODSTAVEC VLEVO; DVEŘE PRAVÉ ;  VX25;  </t>
  </si>
  <si>
    <t>1.9.28</t>
  </si>
  <si>
    <t>4- PÓLOVÝ JISTIČ Acti 9; CHAR. D; Icu=10kA;  iC60H D40/4, 40A;  A9F08440</t>
  </si>
  <si>
    <t>1.9.29</t>
  </si>
  <si>
    <t>2- PÓLOVÝ JISTIČ Acti 9; CHAR. C; Icu=10kA;  iC60H C25/1+N, 25A;  A9F07625</t>
  </si>
  <si>
    <t>1.9.30</t>
  </si>
  <si>
    <t>2- PÓLOVÝ JISTIČ Acti 9; CHAR. C; Icu=10kA;  iC60H C16/1+N, 16A;  A9F07616</t>
  </si>
  <si>
    <t>1.9.31</t>
  </si>
  <si>
    <t>2- PÓLOVÝ JISTIČ Acti 9; CHAR. C; Icu=10kA;  iC60H C6/1+N, 6A;  A9F07606</t>
  </si>
  <si>
    <t>1.9.32</t>
  </si>
  <si>
    <t>1.9.33</t>
  </si>
  <si>
    <t>3-PÓLOVÝ JISTIČ Acti 9; CHAR. C; Icu=10kA;  iC60H C32/3, 32A;  A9F07332</t>
  </si>
  <si>
    <t>1.9.34</t>
  </si>
  <si>
    <t>1.9.35</t>
  </si>
  <si>
    <t>2- PÓLOVÝ JISTIČ Acti 9; CHAR. B; Icu=10kA;  iC60H B10/1+N, 10A;  A9F06610</t>
  </si>
  <si>
    <t>1.9.36</t>
  </si>
  <si>
    <t>4- PÓLOVÝ JISTIČ Acti 9; CHAR. B; Icu=15kA;  iC60H B10/4, 10A;  A9F06410</t>
  </si>
  <si>
    <t>1.9.37</t>
  </si>
  <si>
    <t>3-PÓLOVÝ JISTIČ Acti 9; CHAR. B; Icu=10kA;  iC60H B40/3, 40A;  A9F06340</t>
  </si>
  <si>
    <t>1.9.38</t>
  </si>
  <si>
    <t>3-PÓLOVÝ JISTIČ Acti 9; CHAR. B; Icu=10kA;  iC60H B25/3, 25A;  A9F06325</t>
  </si>
  <si>
    <t>1.9.39</t>
  </si>
  <si>
    <t>3-PÓLOVÝ JISTIČ Acti 9; CHAR. B; Icu=10kA;  iC60H B16/3, 16A;  A9F06316</t>
  </si>
  <si>
    <t>1.9.40</t>
  </si>
  <si>
    <t>2- PÓLOVÝ JISTIČ Acti 9; CHAR. B; Icu=10kA;  iC60H B10/2, 10A;  A9F06210</t>
  </si>
  <si>
    <t>1.9.41</t>
  </si>
  <si>
    <t>2P- KOMBINOVANÝ PROUDOVÝ CHRÁNIČ acti 9; TYP iDPN H; CITLIVOST  30 mA CHAR. C, TYP A, Icu=10kA;  iDPN H Vigi 2P/ C/ 6A/ 0,03A TYP A;  A9D37606</t>
  </si>
  <si>
    <t>1.9.42</t>
  </si>
  <si>
    <t>2P- KOMBINOVANÝ PROUDOVÝ CHRÁNIČ acti 9; TYP iDPN H; CITLIVOST  30 mA CHAR. B, TYP A, Icu=10kA;  iDPN H Vigi 2P/ B/ 16A/ 0,03A TYP A;  A9D07616</t>
  </si>
  <si>
    <t>1.9.43</t>
  </si>
  <si>
    <t>2P- KOMBINOVANÝ PROUDOVÝ CHRÁNIČ acti 9; TYP iDPN H; CITLIVOST  30 mA CHAR. B, TYP A, Icu=10kA;  iDPN H Vigi 2P/ B/ 10A/ 0,03A TYP A;  A9D07610</t>
  </si>
  <si>
    <t>1.9.44</t>
  </si>
  <si>
    <t>1.9.45</t>
  </si>
  <si>
    <t>4- PÓLOVÝ STYKAČ INSTALAČNÍ, 230V AC, 40A/15A, AC7a/AC7b;  iCT - 4P - 4 Z - 40A - 220..240 V AC;  A9C20844</t>
  </si>
  <si>
    <t>1.9.46</t>
  </si>
  <si>
    <t>1.9.47</t>
  </si>
  <si>
    <t>1.9.48</t>
  </si>
  <si>
    <t>1.9.49</t>
  </si>
  <si>
    <t>1.9.50</t>
  </si>
  <si>
    <t>1.9.51</t>
  </si>
  <si>
    <t>SOUMRAKOVÉ RELÉ 230VAC, 1x CO, 230VAC, 10A, 2-2000 lx;  IC2000;  CCT15369</t>
  </si>
  <si>
    <t>1.9.52</t>
  </si>
  <si>
    <t>1.9.53</t>
  </si>
  <si>
    <t>1.9.54</t>
  </si>
  <si>
    <t>1.9.55</t>
  </si>
  <si>
    <t>1.9.56</t>
  </si>
  <si>
    <t>1.9.57</t>
  </si>
  <si>
    <t>1.9.58</t>
  </si>
  <si>
    <t>1.9.59</t>
  </si>
  <si>
    <t>PODPĚŤOVÁ SPOUŠŤ; OVLÁDACÍ NAPĚTÍ 24VDC PRO 3VA;  3VA9908-0BB11;  3VA9908-0BB11</t>
  </si>
  <si>
    <t>1.9.60</t>
  </si>
  <si>
    <t>1.9.61</t>
  </si>
  <si>
    <t>VÁLCOVÁ POJISTKA CHAR. gG NAPĚTÍ 500V, 50A;  PV14/50A gG;  06736</t>
  </si>
  <si>
    <t>1.9.62</t>
  </si>
  <si>
    <t>3-PÓLOVÝ POJISTKOVÝ ODPÍNAČ, 14x51, 690Vac;  OPVP14-3;  41026</t>
  </si>
  <si>
    <t>1.9.63</t>
  </si>
  <si>
    <t>1.9.64</t>
  </si>
  <si>
    <t>3- PÓLOVÝ JISTIČ 3VA; PEVNÉ PROVEDENÍ; In=160A; Icu=25kA, Ir=112-160A, TERMOMAGNETICKÁ NADPROUDÁ SPOUŠŤ TM220 (ATFM), PŘEDNÍ  PŘÍVOD;  3VA1116-3EE32-0AA0;  3VA1116-3EE32-0AA0</t>
  </si>
  <si>
    <t>1.9.65</t>
  </si>
  <si>
    <t>3- PÓLOVÝ JISTIČ 3VA; PEVNÉ PROVEDENÍ; In=125A; Icu=36kA, Ir=88-125A, TERMOMAGNETICKÁ NADPROUDÁ SPOUŠŤ TM240 (ATAM), PŘEDNÍ  PŘÍVOD;  3VA1112-4EF36-0AA0;  3VA1112-4EF36-0AA0</t>
  </si>
  <si>
    <t>1.9.66</t>
  </si>
  <si>
    <t>4P- PROUDOVÝ CHRÁNIČ Acti 9; TYP iID, TYP AC;  iID 4P/ 40A/ 0,03A TYP AC;  A9Z11440</t>
  </si>
  <si>
    <t>1.10</t>
  </si>
  <si>
    <t>Rozvaděč RM222 pole +10A</t>
  </si>
  <si>
    <t>1.10.1</t>
  </si>
  <si>
    <t>1.10.2</t>
  </si>
  <si>
    <t>1.10.3</t>
  </si>
  <si>
    <t>1.10.4</t>
  </si>
  <si>
    <t>1.10.5</t>
  </si>
  <si>
    <t>1.10.6</t>
  </si>
  <si>
    <t>1.10.7</t>
  </si>
  <si>
    <t>1.10.8</t>
  </si>
  <si>
    <t>1.10.9</t>
  </si>
  <si>
    <t>1.10.10</t>
  </si>
  <si>
    <t>1.10.11</t>
  </si>
  <si>
    <t>1.10.12</t>
  </si>
  <si>
    <t>1.10.13</t>
  </si>
  <si>
    <t>1.10.14</t>
  </si>
  <si>
    <t xml:space="preserve">SKŘÍŇ VČETNĚ PODSTAVEC,  TYP VX25 RITTAL, HxWxD 2000+200x800x600, VČETNĚ BOČNICE A PODSTAVEC VPRAVO; DVEŘE LEVÉ; BEZ ZADNÍ STĚNY ;  VX25;  </t>
  </si>
  <si>
    <t>1.10.15</t>
  </si>
  <si>
    <t>1.10.16</t>
  </si>
  <si>
    <t>1.10.17</t>
  </si>
  <si>
    <t>1- PÓLOVÝ JISTIČ Acti 9; CHAR. B; Icu=10kA;  iC60H B6/1, 6A;  A9F06106</t>
  </si>
  <si>
    <t>1.10.18</t>
  </si>
  <si>
    <t>1.10.19</t>
  </si>
  <si>
    <t>ODDĚLOVACÍ TRANSFORMÁTOR, 400V/230VAC, 1600VA;  LP604160T;  LP604160T</t>
  </si>
  <si>
    <t>1.10.20</t>
  </si>
  <si>
    <t>1.10.21</t>
  </si>
  <si>
    <t>1.10.22</t>
  </si>
  <si>
    <t>1.10.23</t>
  </si>
  <si>
    <t>1.10.24</t>
  </si>
  <si>
    <t>1.10.25</t>
  </si>
  <si>
    <t>1.10.26</t>
  </si>
  <si>
    <t>3- PÓLOVÝ MOTOROVÝ SPOUŠTĚČ GV2-ME08, I=2,5-4A;  GV2-ME08;  GV2-ME08</t>
  </si>
  <si>
    <t>1.10.27</t>
  </si>
  <si>
    <t>1.10.28</t>
  </si>
  <si>
    <t>1.10.29</t>
  </si>
  <si>
    <t>1.10.30</t>
  </si>
  <si>
    <t>1.10.31</t>
  </si>
  <si>
    <t>1.10.32</t>
  </si>
  <si>
    <t>1.10.33</t>
  </si>
  <si>
    <t>1.10.34</t>
  </si>
  <si>
    <t>1.10.35</t>
  </si>
  <si>
    <t>1.10.36</t>
  </si>
  <si>
    <t>POMOCNÉ KONTAKTY 1xCO PRO 3VA;  3VA9988-0AA12;  4042949000037</t>
  </si>
  <si>
    <t>1.10.37</t>
  </si>
  <si>
    <t>1.11</t>
  </si>
  <si>
    <t>Rozvaděč RM222 pole +11A</t>
  </si>
  <si>
    <t>1.11.1</t>
  </si>
  <si>
    <t>1.11.2</t>
  </si>
  <si>
    <t>1.11.3</t>
  </si>
  <si>
    <t>1.11.4</t>
  </si>
  <si>
    <t>42</t>
  </si>
  <si>
    <t>1.11.5</t>
  </si>
  <si>
    <t>52</t>
  </si>
  <si>
    <t>1.11.6</t>
  </si>
  <si>
    <t>1.11.7</t>
  </si>
  <si>
    <t>1.11.8</t>
  </si>
  <si>
    <t>1.11.9</t>
  </si>
  <si>
    <t>1.11.10</t>
  </si>
  <si>
    <t>204</t>
  </si>
  <si>
    <t>1.11.11</t>
  </si>
  <si>
    <t>TOPJOB S, 2-vodičová svorka, ZELENO-ŽLUTÁ, Ex e;  4mm²;  2004-1207</t>
  </si>
  <si>
    <t>1.11.12</t>
  </si>
  <si>
    <t>1.11.13</t>
  </si>
  <si>
    <t>1.11.14</t>
  </si>
  <si>
    <t>1.11.15</t>
  </si>
  <si>
    <t xml:space="preserve">SKŘÍŇ VČETNĚ PODSTAVEC,  TYP VX25 RITTAL, HxWxD 2000+200x800x600; DVEŘE LEVÉ; BEZ ZADNÍ STĚNY;  VX25;  </t>
  </si>
  <si>
    <t>1.11.16</t>
  </si>
  <si>
    <t>TERMISTOROVÉ RELÉ 24-240V AC/DC, 2x PŘEPÍNACÍ KONTAKT 5A, Atex;  SIRIUS 3RN2;  3RN2011-1BW30</t>
  </si>
  <si>
    <t>1.11.17</t>
  </si>
  <si>
    <t>1.11.18</t>
  </si>
  <si>
    <t>1.11.19</t>
  </si>
  <si>
    <t>1.11.20</t>
  </si>
  <si>
    <t>1.11.21</t>
  </si>
  <si>
    <t>1.11.22</t>
  </si>
  <si>
    <t>1.11.23</t>
  </si>
  <si>
    <t>1.11.24</t>
  </si>
  <si>
    <t>1.11.25</t>
  </si>
  <si>
    <t>1.11.26</t>
  </si>
  <si>
    <t>1.11.27</t>
  </si>
  <si>
    <t>1.11.28</t>
  </si>
  <si>
    <t>1.11.29</t>
  </si>
  <si>
    <t>1.11.30</t>
  </si>
  <si>
    <t>REVERSAČNÍ PROPOJKA;  LAD9V6;  LAD9V6</t>
  </si>
  <si>
    <t>1.11.31</t>
  </si>
  <si>
    <t>1.11.32</t>
  </si>
  <si>
    <t>1.11.33</t>
  </si>
  <si>
    <t>3- PÓLOVÝ MOTOROVÝ SPOUŠTĚČ GV2-ME07, I=1,6-2,5A;  GV2-ME07;  GV2-ME07</t>
  </si>
  <si>
    <t>1.11.34</t>
  </si>
  <si>
    <t>1.11.35</t>
  </si>
  <si>
    <t>1.11.36</t>
  </si>
  <si>
    <t>1.11.37</t>
  </si>
  <si>
    <t>1.11.38</t>
  </si>
  <si>
    <t>1.11.39</t>
  </si>
  <si>
    <t>1.11.40</t>
  </si>
  <si>
    <t>1.11.41</t>
  </si>
  <si>
    <t>REZISTOR 1K/0,25W;  1K/0,25W;  -</t>
  </si>
  <si>
    <t>1.11.42</t>
  </si>
  <si>
    <t>1.11.43</t>
  </si>
  <si>
    <t>1.12</t>
  </si>
  <si>
    <t>Rozvaděč RM222 pole +12A</t>
  </si>
  <si>
    <t>1.12.1</t>
  </si>
  <si>
    <t>1.12.2</t>
  </si>
  <si>
    <t>1.12.3</t>
  </si>
  <si>
    <t>1.12.4</t>
  </si>
  <si>
    <t>1.12.5</t>
  </si>
  <si>
    <t>1.12.6</t>
  </si>
  <si>
    <t>1.12.7</t>
  </si>
  <si>
    <t>1.12.8</t>
  </si>
  <si>
    <t>1.12.9</t>
  </si>
  <si>
    <t>1.12.10</t>
  </si>
  <si>
    <t>220</t>
  </si>
  <si>
    <t>1.12.11</t>
  </si>
  <si>
    <t>1.12.12</t>
  </si>
  <si>
    <t>1.12.13</t>
  </si>
  <si>
    <t>1.12.14</t>
  </si>
  <si>
    <t>1.12.15</t>
  </si>
  <si>
    <t>1.12.16</t>
  </si>
  <si>
    <t>1.12.17</t>
  </si>
  <si>
    <t>1.12.18</t>
  </si>
  <si>
    <t>1.12.19</t>
  </si>
  <si>
    <t>1.12.20</t>
  </si>
  <si>
    <t>1.12.21</t>
  </si>
  <si>
    <t>1.12.22</t>
  </si>
  <si>
    <t>1.12.23</t>
  </si>
  <si>
    <t>1.12.24</t>
  </si>
  <si>
    <t>1.12.25</t>
  </si>
  <si>
    <t>1.12.26</t>
  </si>
  <si>
    <t>1.12.27</t>
  </si>
  <si>
    <t>1.12.28</t>
  </si>
  <si>
    <t>1.12.29</t>
  </si>
  <si>
    <t>1.12.30</t>
  </si>
  <si>
    <t>1.12.31</t>
  </si>
  <si>
    <t>1.12.32</t>
  </si>
  <si>
    <t>1.12.33</t>
  </si>
  <si>
    <t>1.12.34</t>
  </si>
  <si>
    <t>1.12.35</t>
  </si>
  <si>
    <t>1.12.36</t>
  </si>
  <si>
    <t>1.12.37</t>
  </si>
  <si>
    <t>1.12.38</t>
  </si>
  <si>
    <t>1.12.39</t>
  </si>
  <si>
    <t>1.12.40</t>
  </si>
  <si>
    <t>1.12.41</t>
  </si>
  <si>
    <t>1.13</t>
  </si>
  <si>
    <t>Rozvaděč RM222 pole +13A</t>
  </si>
  <si>
    <t>1.13.1</t>
  </si>
  <si>
    <t>1.13.2</t>
  </si>
  <si>
    <t>1.13.3</t>
  </si>
  <si>
    <t>1.13.4</t>
  </si>
  <si>
    <t>1.13.5</t>
  </si>
  <si>
    <t>1.13.6</t>
  </si>
  <si>
    <t>1.13.7</t>
  </si>
  <si>
    <t>1.13.8</t>
  </si>
  <si>
    <t>1.13.9</t>
  </si>
  <si>
    <t>1.13.10</t>
  </si>
  <si>
    <t>1.13.11</t>
  </si>
  <si>
    <t>1.13.12</t>
  </si>
  <si>
    <t>1.13.13</t>
  </si>
  <si>
    <t>1.13.14</t>
  </si>
  <si>
    <t>1.13.15</t>
  </si>
  <si>
    <t>1.13.16</t>
  </si>
  <si>
    <t>1.13.17</t>
  </si>
  <si>
    <t>1.13.18</t>
  </si>
  <si>
    <t>1.13.19</t>
  </si>
  <si>
    <t>1.13.20</t>
  </si>
  <si>
    <t>1.13.21</t>
  </si>
  <si>
    <t>1.13.22</t>
  </si>
  <si>
    <t>1.13.23</t>
  </si>
  <si>
    <t>1.13.24</t>
  </si>
  <si>
    <t>1.13.25</t>
  </si>
  <si>
    <t>1.13.26</t>
  </si>
  <si>
    <t>1.13.27</t>
  </si>
  <si>
    <t>1.13.28</t>
  </si>
  <si>
    <t>1.13.29</t>
  </si>
  <si>
    <t>1.13.30</t>
  </si>
  <si>
    <t>1.13.31</t>
  </si>
  <si>
    <t>1.13.32</t>
  </si>
  <si>
    <t>1.13.33</t>
  </si>
  <si>
    <t>1.13.34</t>
  </si>
  <si>
    <t>1.13.35</t>
  </si>
  <si>
    <t>1.13.36</t>
  </si>
  <si>
    <t>1.13.37</t>
  </si>
  <si>
    <t>1.13.38</t>
  </si>
  <si>
    <t>1.13.39</t>
  </si>
  <si>
    <t>1.13.40</t>
  </si>
  <si>
    <t>1.13.41</t>
  </si>
  <si>
    <t>1.14</t>
  </si>
  <si>
    <t>Rozvaděč RM222 pole +14A</t>
  </si>
  <si>
    <t>1.14.1</t>
  </si>
  <si>
    <t>1.14.2</t>
  </si>
  <si>
    <t>1.14.3</t>
  </si>
  <si>
    <t>1.14.4</t>
  </si>
  <si>
    <t>1.14.5</t>
  </si>
  <si>
    <t>1.14.6</t>
  </si>
  <si>
    <t>1.14.7</t>
  </si>
  <si>
    <t>1.14.8</t>
  </si>
  <si>
    <t>1.14.9</t>
  </si>
  <si>
    <t>1.14.10</t>
  </si>
  <si>
    <t>218</t>
  </si>
  <si>
    <t>1.14.11</t>
  </si>
  <si>
    <t>1.14.12</t>
  </si>
  <si>
    <t>1.14.13</t>
  </si>
  <si>
    <t>1.14.14</t>
  </si>
  <si>
    <t>1.14.15</t>
  </si>
  <si>
    <t>1.14.16</t>
  </si>
  <si>
    <t>1.14.17</t>
  </si>
  <si>
    <t>1.14.18</t>
  </si>
  <si>
    <t>1.14.19</t>
  </si>
  <si>
    <t>1.14.20</t>
  </si>
  <si>
    <t>1.14.21</t>
  </si>
  <si>
    <t>1.14.22</t>
  </si>
  <si>
    <t>1.14.23</t>
  </si>
  <si>
    <t>1.14.24</t>
  </si>
  <si>
    <t>1.14.25</t>
  </si>
  <si>
    <t>1.14.26</t>
  </si>
  <si>
    <t>1.14.27</t>
  </si>
  <si>
    <t>1.14.28</t>
  </si>
  <si>
    <t>1.14.29</t>
  </si>
  <si>
    <t>1.14.30</t>
  </si>
  <si>
    <t>1.14.31</t>
  </si>
  <si>
    <t>1.14.32</t>
  </si>
  <si>
    <t>1.14.33</t>
  </si>
  <si>
    <t>3- PÓLOVÝ MOTOROVÝ SPOUŠTĚČ GV2-ME05, I=0,63-1A;  GV2-ME05;  GV2-ME05</t>
  </si>
  <si>
    <t>1.14.34</t>
  </si>
  <si>
    <t>1.14.35</t>
  </si>
  <si>
    <t>1.14.36</t>
  </si>
  <si>
    <t>1.14.37</t>
  </si>
  <si>
    <t>1.14.38</t>
  </si>
  <si>
    <t>1.14.39</t>
  </si>
  <si>
    <t>1.14.40</t>
  </si>
  <si>
    <t>1.14.41</t>
  </si>
  <si>
    <t>1.14.42</t>
  </si>
  <si>
    <t>1.14.43</t>
  </si>
  <si>
    <t>1.15</t>
  </si>
  <si>
    <t>Rozvaděč RM222 pole +15A</t>
  </si>
  <si>
    <t>1.15.1</t>
  </si>
  <si>
    <t>1.15.2</t>
  </si>
  <si>
    <t>1.15.3</t>
  </si>
  <si>
    <t>1.15.4</t>
  </si>
  <si>
    <t>1.15.5</t>
  </si>
  <si>
    <t>1.15.6</t>
  </si>
  <si>
    <t>1.15.7</t>
  </si>
  <si>
    <t>1.15.8</t>
  </si>
  <si>
    <t>1.15.9</t>
  </si>
  <si>
    <t>1.15.10</t>
  </si>
  <si>
    <t>214</t>
  </si>
  <si>
    <t>1.15.11</t>
  </si>
  <si>
    <t>1.15.12</t>
  </si>
  <si>
    <t>1.15.13</t>
  </si>
  <si>
    <t>1.15.14</t>
  </si>
  <si>
    <t>1.15.15</t>
  </si>
  <si>
    <t xml:space="preserve">SKŘÍŇ VČETNĚ PODSTAVEC,  TYP VX25 RITTAL, HxWxD 2000+200x800x600, VČETNĚ BOČNICE A PODSTAVEC VLEVO; DVEŘE LEVÉ; BEZ ZADNÍ STĚNY ;  VX25;  </t>
  </si>
  <si>
    <t>1.15.16</t>
  </si>
  <si>
    <t>1.15.17</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</si>
  <si>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</si>
  <si>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</si>
  <si>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</si>
  <si>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</si>
  <si>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</si>
  <si>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</si>
  <si>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</si>
  <si>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</si>
  <si>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</si>
  <si>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</si>
  <si>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</si>
  <si>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</si>
  <si>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</si>
  <si>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</si>
  <si>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</si>
  <si>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</si>
  <si>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</si>
  <si>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</si>
  <si>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</si>
  <si>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</si>
  <si>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</si>
  <si>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</si>
  <si>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</si>
  <si>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1.15.41</t>
  </si>
  <si>
    <t>1.15.42</t>
  </si>
  <si>
    <t>1.15.43</t>
  </si>
  <si>
    <t>1.16</t>
  </si>
  <si>
    <t>Rozvaděč RM222 pole +10B</t>
  </si>
  <si>
    <t>1.16.1</t>
  </si>
  <si>
    <t>1.16.2</t>
  </si>
  <si>
    <t>1.16.3</t>
  </si>
  <si>
    <t>1.16.4</t>
  </si>
  <si>
    <t>1.16.5</t>
  </si>
  <si>
    <t>1.16.6</t>
  </si>
  <si>
    <t>1.16.7</t>
  </si>
  <si>
    <t>1.16.8</t>
  </si>
  <si>
    <t>1.16.9</t>
  </si>
  <si>
    <t>1.16.10</t>
  </si>
  <si>
    <t>1.16.11</t>
  </si>
  <si>
    <t>1.16.12</t>
  </si>
  <si>
    <t>1.16.13</t>
  </si>
  <si>
    <t>1.16.14</t>
  </si>
  <si>
    <t>1.16.15</t>
  </si>
  <si>
    <t xml:space="preserve">SKŘÍŇ VČETNĚ PODSTAVEC,  TYP VX25 RITTAL, HxWxD 2000+200x800x600, VČETNĚ BOČNICE A PODSTAVEC VLEVO; DVEŘE PRAVÉ; BEZ ZADNÍ STĚNY ;  VX25;  </t>
  </si>
  <si>
    <t>1.16.16</t>
  </si>
  <si>
    <t>1.16.17</t>
  </si>
  <si>
    <t>1.16.18</t>
  </si>
  <si>
    <t>1.16.19</t>
  </si>
  <si>
    <t>1.16.20</t>
  </si>
  <si>
    <t>1.16.21</t>
  </si>
  <si>
    <t>1.16.22</t>
  </si>
  <si>
    <t>1.16.23</t>
  </si>
  <si>
    <t>1.16.24</t>
  </si>
  <si>
    <t>1.16.25</t>
  </si>
  <si>
    <t>1.16.26</t>
  </si>
  <si>
    <t>1.16.27</t>
  </si>
  <si>
    <t>1.16.28</t>
  </si>
  <si>
    <t>1.16.29</t>
  </si>
  <si>
    <t>1.16.30</t>
  </si>
  <si>
    <t>1.16.31</t>
  </si>
  <si>
    <t>1.16.32</t>
  </si>
  <si>
    <t>1.16.33</t>
  </si>
  <si>
    <t>1.16.34</t>
  </si>
  <si>
    <t>1.16.35</t>
  </si>
  <si>
    <t>1.16.36</t>
  </si>
  <si>
    <t>1.16.37</t>
  </si>
  <si>
    <t>1.16.38</t>
  </si>
  <si>
    <t>1.16.39</t>
  </si>
  <si>
    <t>1.16.40</t>
  </si>
  <si>
    <t>1.16.41</t>
  </si>
  <si>
    <t>1.17</t>
  </si>
  <si>
    <t>Rozvaděč RM222 pole +11B</t>
  </si>
  <si>
    <t>1.17.1</t>
  </si>
  <si>
    <t>1.17.2</t>
  </si>
  <si>
    <t>1.17.3</t>
  </si>
  <si>
    <t>1.17.4</t>
  </si>
  <si>
    <t>1.17.5</t>
  </si>
  <si>
    <t>1.17.6</t>
  </si>
  <si>
    <t>1.17.7</t>
  </si>
  <si>
    <t>1.17.8</t>
  </si>
  <si>
    <t>1.17.9</t>
  </si>
  <si>
    <t>1.17.10</t>
  </si>
  <si>
    <t>1.17.11</t>
  </si>
  <si>
    <t>1.17.12</t>
  </si>
  <si>
    <t>1.17.13</t>
  </si>
  <si>
    <t>1.17.14</t>
  </si>
  <si>
    <t>1.17.15</t>
  </si>
  <si>
    <t xml:space="preserve">SKŘÍŇ VČETNĚ PODSTAVEC,  TYP VX25 RITTAL, HxWxD 2000+200x800x600; DVEŘE PRAVÉ; BEZ ZADNÍ STĚNY;  VX25;  </t>
  </si>
  <si>
    <t>1.17.16</t>
  </si>
  <si>
    <t>1.17.17</t>
  </si>
  <si>
    <t>1.17.18</t>
  </si>
  <si>
    <t>1.17.19</t>
  </si>
  <si>
    <t>1.17.20</t>
  </si>
  <si>
    <t>1.17.21</t>
  </si>
  <si>
    <t>1.17.22</t>
  </si>
  <si>
    <t>1.17.23</t>
  </si>
  <si>
    <t>1.17.24</t>
  </si>
  <si>
    <t>1.17.25</t>
  </si>
  <si>
    <t>1.17.26</t>
  </si>
  <si>
    <t>1.17.27</t>
  </si>
  <si>
    <t>1.17.28</t>
  </si>
  <si>
    <t>1.17.29</t>
  </si>
  <si>
    <t>1.17.30</t>
  </si>
  <si>
    <t>1.17.31</t>
  </si>
  <si>
    <t>1.17.32</t>
  </si>
  <si>
    <t>1.17.33</t>
  </si>
  <si>
    <t>1.17.34</t>
  </si>
  <si>
    <t>1.17.35</t>
  </si>
  <si>
    <t>1.17.36</t>
  </si>
  <si>
    <t>1.17.37</t>
  </si>
  <si>
    <t>1.17.38</t>
  </si>
  <si>
    <t>1.17.39</t>
  </si>
  <si>
    <t>1.17.40</t>
  </si>
  <si>
    <t>1.17.41</t>
  </si>
  <si>
    <t>1.17.42</t>
  </si>
  <si>
    <t>1.18</t>
  </si>
  <si>
    <t>Rozvaděč RM222 pole +12B</t>
  </si>
  <si>
    <t>1.18.1</t>
  </si>
  <si>
    <t>1.18.2</t>
  </si>
  <si>
    <t>1.18.3</t>
  </si>
  <si>
    <t>1.18.4</t>
  </si>
  <si>
    <t>1.18.5</t>
  </si>
  <si>
    <t>1.18.6</t>
  </si>
  <si>
    <t>1.18.7</t>
  </si>
  <si>
    <t>1.18.8</t>
  </si>
  <si>
    <t>1.18.9</t>
  </si>
  <si>
    <t>1.18.10</t>
  </si>
  <si>
    <t>1.18.11</t>
  </si>
  <si>
    <t>1.18.12</t>
  </si>
  <si>
    <t>1.18.13</t>
  </si>
  <si>
    <t>1.18.14</t>
  </si>
  <si>
    <t>1.18.15</t>
  </si>
  <si>
    <t>1.18.16</t>
  </si>
  <si>
    <t>1.18.17</t>
  </si>
  <si>
    <t>1.18.18</t>
  </si>
  <si>
    <t>1.18.19</t>
  </si>
  <si>
    <t>1.18.20</t>
  </si>
  <si>
    <t>1.18.21</t>
  </si>
  <si>
    <t>1.18.22</t>
  </si>
  <si>
    <t>1.18.23</t>
  </si>
  <si>
    <t>1.18.24</t>
  </si>
  <si>
    <t>1.18.25</t>
  </si>
  <si>
    <t>1.18.26</t>
  </si>
  <si>
    <t>1.18.27</t>
  </si>
  <si>
    <t>1.18.28</t>
  </si>
  <si>
    <t>1.18.29</t>
  </si>
  <si>
    <t>1.18.30</t>
  </si>
  <si>
    <t>1.18.31</t>
  </si>
  <si>
    <t>1.18.32</t>
  </si>
  <si>
    <t>1.18.33</t>
  </si>
  <si>
    <t>1.18.34</t>
  </si>
  <si>
    <t>1.18.35</t>
  </si>
  <si>
    <t>1.18.36</t>
  </si>
  <si>
    <t>1.18.37</t>
  </si>
  <si>
    <t>1.18.38</t>
  </si>
  <si>
    <t>1.18.39</t>
  </si>
  <si>
    <t>1.18.40</t>
  </si>
  <si>
    <t>1.18.41</t>
  </si>
  <si>
    <t>1.18.42</t>
  </si>
  <si>
    <t>1.19</t>
  </si>
  <si>
    <t>Rozvaděč RM222 pole +13B</t>
  </si>
  <si>
    <t>1.19.45</t>
  </si>
  <si>
    <t>1.19.46</t>
  </si>
  <si>
    <t>1.19.47</t>
  </si>
  <si>
    <t>1.19.48</t>
  </si>
  <si>
    <t>1.19.49</t>
  </si>
  <si>
    <t>1.19.50</t>
  </si>
  <si>
    <t>1.19.51</t>
  </si>
  <si>
    <t>1.19.52</t>
  </si>
  <si>
    <t>1.19.53</t>
  </si>
  <si>
    <t>1.19.54</t>
  </si>
  <si>
    <t>1.19.55</t>
  </si>
  <si>
    <t>1.19.56</t>
  </si>
  <si>
    <t>1.19.57</t>
  </si>
  <si>
    <t>1.19.58</t>
  </si>
  <si>
    <t>1.19.59</t>
  </si>
  <si>
    <t>1.19.60</t>
  </si>
  <si>
    <t>1.19.61</t>
  </si>
  <si>
    <t>1.19.62</t>
  </si>
  <si>
    <t>1.19.63</t>
  </si>
  <si>
    <t>1.19.64</t>
  </si>
  <si>
    <t>1.19.65</t>
  </si>
  <si>
    <t>1.19.66</t>
  </si>
  <si>
    <t>1.19.67</t>
  </si>
  <si>
    <t>1.19.68</t>
  </si>
  <si>
    <t>1.19.69</t>
  </si>
  <si>
    <t>1.19.70</t>
  </si>
  <si>
    <t>1.19.71</t>
  </si>
  <si>
    <t>1.19.72</t>
  </si>
  <si>
    <t>1.19.73</t>
  </si>
  <si>
    <t>1.19.74</t>
  </si>
  <si>
    <t>1.19.75</t>
  </si>
  <si>
    <t>1.19.76</t>
  </si>
  <si>
    <t>1.19.77</t>
  </si>
  <si>
    <t>1.19.78</t>
  </si>
  <si>
    <t>1.19.79</t>
  </si>
  <si>
    <t>1.19.80</t>
  </si>
  <si>
    <t>1.19.81</t>
  </si>
  <si>
    <t>1.19.82</t>
  </si>
  <si>
    <t>1.19.83</t>
  </si>
  <si>
    <t>1.19.84</t>
  </si>
  <si>
    <t>1.19.85</t>
  </si>
  <si>
    <t>1.19.86</t>
  </si>
  <si>
    <t>1.19.87</t>
  </si>
  <si>
    <t>1.20</t>
  </si>
  <si>
    <t>Rozvaděč RM222 pole +14B</t>
  </si>
  <si>
    <t>1.20.1</t>
  </si>
  <si>
    <t>1.20.2</t>
  </si>
  <si>
    <t>1.20.3</t>
  </si>
  <si>
    <t>1.20.4</t>
  </si>
  <si>
    <t>1.20.5</t>
  </si>
  <si>
    <t>1.20.6</t>
  </si>
  <si>
    <t>1.20.7</t>
  </si>
  <si>
    <t>1.20.8</t>
  </si>
  <si>
    <t>1.20.9</t>
  </si>
  <si>
    <t>1.20.10</t>
  </si>
  <si>
    <t>1.20.11</t>
  </si>
  <si>
    <t>1.20.12</t>
  </si>
  <si>
    <t>1.20.13</t>
  </si>
  <si>
    <t>1.20.14</t>
  </si>
  <si>
    <t>1.20.15</t>
  </si>
  <si>
    <t>1.20.16</t>
  </si>
  <si>
    <t>1.20.17</t>
  </si>
  <si>
    <t>1.20.18</t>
  </si>
  <si>
    <t>1.20.19</t>
  </si>
  <si>
    <t>1.20.20</t>
  </si>
  <si>
    <t>1.20.21</t>
  </si>
  <si>
    <t>1.20.22</t>
  </si>
  <si>
    <t>1.20.23</t>
  </si>
  <si>
    <t>1.20.24</t>
  </si>
  <si>
    <t>1.20.25</t>
  </si>
  <si>
    <t>1.20.26</t>
  </si>
  <si>
    <t>1.20.27</t>
  </si>
  <si>
    <t>1.20.28</t>
  </si>
  <si>
    <t>1.20.29</t>
  </si>
  <si>
    <t>1.20.30</t>
  </si>
  <si>
    <t>1.20.31</t>
  </si>
  <si>
    <t>1.20.32</t>
  </si>
  <si>
    <t>1.20.33</t>
  </si>
  <si>
    <t>1.20.34</t>
  </si>
  <si>
    <t>1.20.35</t>
  </si>
  <si>
    <t>1.20.36</t>
  </si>
  <si>
    <t>1.20.37</t>
  </si>
  <si>
    <t>1.20.38</t>
  </si>
  <si>
    <t>1.20.39</t>
  </si>
  <si>
    <t>1.20.40</t>
  </si>
  <si>
    <t>1.20.41</t>
  </si>
  <si>
    <t>1.20.42</t>
  </si>
  <si>
    <t>1.21</t>
  </si>
  <si>
    <t>Rozvaděč RM222 pole +15B</t>
  </si>
  <si>
    <t>1.21.1</t>
  </si>
  <si>
    <t>1.21.2</t>
  </si>
  <si>
    <t>1.21.3</t>
  </si>
  <si>
    <t>1.21.4</t>
  </si>
  <si>
    <t>1.21.5</t>
  </si>
  <si>
    <t>1.21.6</t>
  </si>
  <si>
    <t>1.21.7</t>
  </si>
  <si>
    <t>1.21.8</t>
  </si>
  <si>
    <t>1.21.9</t>
  </si>
  <si>
    <t>1.21.10</t>
  </si>
  <si>
    <t xml:space="preserve">SKŘÍŇ VČETNĚ PODSTAVEC,  TYP VX25 RITTAL, HxWxD 2000+200x800x600, VČETNĚ BOČNICE A PODSTAVEC VPRAVO; DVEŘE PRAVÉ; BEZ ZADNÍ STĚNY ;  VX25;  </t>
  </si>
  <si>
    <t>1.21.11</t>
  </si>
  <si>
    <t>1.21.12</t>
  </si>
  <si>
    <t>1.21.13</t>
  </si>
  <si>
    <t>1.21.14</t>
  </si>
  <si>
    <t>1.21.15</t>
  </si>
  <si>
    <t>1.21.16</t>
  </si>
  <si>
    <t>1.21.17</t>
  </si>
  <si>
    <t>1.21.18</t>
  </si>
  <si>
    <t>1.21.19</t>
  </si>
  <si>
    <t>1.21.20</t>
  </si>
  <si>
    <t>1.21.21</t>
  </si>
  <si>
    <t>1.22</t>
  </si>
  <si>
    <t>Rozvaděč RM223 pole +1</t>
  </si>
  <si>
    <t>1.22.1</t>
  </si>
  <si>
    <t>1.22.2</t>
  </si>
  <si>
    <t>1.22.3</t>
  </si>
  <si>
    <t>1.22.4</t>
  </si>
  <si>
    <t>1.22.5</t>
  </si>
  <si>
    <t>1.22.6</t>
  </si>
  <si>
    <t>27</t>
  </si>
  <si>
    <t>1.22.7</t>
  </si>
  <si>
    <t>28</t>
  </si>
  <si>
    <t>1.22.8</t>
  </si>
  <si>
    <t>1.22.9</t>
  </si>
  <si>
    <t>1.22.10</t>
  </si>
  <si>
    <t>1.22.11</t>
  </si>
  <si>
    <t>18</t>
  </si>
  <si>
    <t>1.22.12</t>
  </si>
  <si>
    <t>1.22.13</t>
  </si>
  <si>
    <t>1.22.14</t>
  </si>
  <si>
    <t>1.22.15</t>
  </si>
  <si>
    <t>1.22.16</t>
  </si>
  <si>
    <t>1.22.17</t>
  </si>
  <si>
    <t>1.22.18</t>
  </si>
  <si>
    <t>1.22.19</t>
  </si>
  <si>
    <t>1.22.20</t>
  </si>
  <si>
    <t>1.22.21</t>
  </si>
  <si>
    <t>1.22.22</t>
  </si>
  <si>
    <t>1.22.23</t>
  </si>
  <si>
    <t>1.22.24</t>
  </si>
  <si>
    <t>1.22.25</t>
  </si>
  <si>
    <t>1.22.26</t>
  </si>
  <si>
    <t>1.22.27</t>
  </si>
  <si>
    <t>1.22.28</t>
  </si>
  <si>
    <t xml:space="preserve">SKŘÍŇ VČETNĚ PODSTAVEC,  TYP VX25 RITTAL, HxWxD 2000+200x800x600, VČETNĚ BOČNICE A PODSTAVEC VPRAVO; DVEŘE LEVÉ ;  VX25;  </t>
  </si>
  <si>
    <t>1.22.29</t>
  </si>
  <si>
    <t>1.22.30</t>
  </si>
  <si>
    <t>1.22.31</t>
  </si>
  <si>
    <t>1.22.32</t>
  </si>
  <si>
    <t>1.22.33</t>
  </si>
  <si>
    <t>1.22.34</t>
  </si>
  <si>
    <t>1.22.35</t>
  </si>
  <si>
    <t>1.22.36</t>
  </si>
  <si>
    <t>1.22.37</t>
  </si>
  <si>
    <t>1.22.38</t>
  </si>
  <si>
    <t>1.22.39</t>
  </si>
  <si>
    <t>1.22.40</t>
  </si>
  <si>
    <t>TRANSFORMÁTOR, 230V/24VAC, 315VA;  LP822031;  LP822031</t>
  </si>
  <si>
    <t>1.22.41</t>
  </si>
  <si>
    <t>1.22.42</t>
  </si>
  <si>
    <t>1.22.43</t>
  </si>
  <si>
    <t>1.22.44</t>
  </si>
  <si>
    <t>1.22.45</t>
  </si>
  <si>
    <t>1.22.46</t>
  </si>
  <si>
    <t>1.22.47</t>
  </si>
  <si>
    <t>1.22.48</t>
  </si>
  <si>
    <t>1.22.49</t>
  </si>
  <si>
    <t>1.22.50</t>
  </si>
  <si>
    <t>1.22.51</t>
  </si>
  <si>
    <t>1.22.52</t>
  </si>
  <si>
    <t>1.22.53</t>
  </si>
  <si>
    <t>1.22.54</t>
  </si>
  <si>
    <t>1.22.55</t>
  </si>
  <si>
    <t>1.22.56</t>
  </si>
  <si>
    <t>1.22.57</t>
  </si>
  <si>
    <t>1.22.58</t>
  </si>
  <si>
    <t>1.22.59</t>
  </si>
  <si>
    <t>1.22.60</t>
  </si>
  <si>
    <t>1.22.61</t>
  </si>
  <si>
    <t>VÁLCOVÁ POJISTKA CHAR. gG NAPĚTÍ 500V, 25A;  PV10/25A gG;  06707</t>
  </si>
  <si>
    <t>1.22.62</t>
  </si>
  <si>
    <t>1.22.63</t>
  </si>
  <si>
    <t>1.22.64</t>
  </si>
  <si>
    <t>1.22.65</t>
  </si>
  <si>
    <t>1.22.66</t>
  </si>
  <si>
    <t>1.22.67</t>
  </si>
  <si>
    <t>1.22.68</t>
  </si>
  <si>
    <t>4P- PROUDOVÝ CHRÁNIČ Acti 9; TYP iID, TYP AC;  iID 4P/ 25A/ 0,03A TYP AC;  A9Z11425</t>
  </si>
  <si>
    <t>1.23</t>
  </si>
  <si>
    <t>Rozvaděč RM223 pole +2</t>
  </si>
  <si>
    <t>1.23.1</t>
  </si>
  <si>
    <t>1.23.2</t>
  </si>
  <si>
    <t>1.23.3</t>
  </si>
  <si>
    <t>1.23.4</t>
  </si>
  <si>
    <t>1.23.5</t>
  </si>
  <si>
    <t>1.23.6</t>
  </si>
  <si>
    <t>1.23.7</t>
  </si>
  <si>
    <t>1.23.8</t>
  </si>
  <si>
    <t>1.23.9</t>
  </si>
  <si>
    <t>1.23.10</t>
  </si>
  <si>
    <t>1.23.11</t>
  </si>
  <si>
    <t>1.23.12</t>
  </si>
  <si>
    <t>1.23.13</t>
  </si>
  <si>
    <t>1.23.14</t>
  </si>
  <si>
    <t>1.23.15</t>
  </si>
  <si>
    <t xml:space="preserve">SKŘÍŇ VČETNĚ PODSTAVEC,  TYP VX25 RITTAL, HxWxD 2000+200x800x600; DVEŘE LEVÉ;;  VX25;  </t>
  </si>
  <si>
    <t>1.23.16</t>
  </si>
  <si>
    <t>1.23.17</t>
  </si>
  <si>
    <t>1.23.18</t>
  </si>
  <si>
    <t>1.23.19</t>
  </si>
  <si>
    <t>1.23.20</t>
  </si>
  <si>
    <t>1.23.21</t>
  </si>
  <si>
    <t>1.23.22</t>
  </si>
  <si>
    <t>1.23.23</t>
  </si>
  <si>
    <t>1.23.24</t>
  </si>
  <si>
    <t>1.23.25</t>
  </si>
  <si>
    <t>1.23.26</t>
  </si>
  <si>
    <t>1.23.27</t>
  </si>
  <si>
    <t>1.23.28</t>
  </si>
  <si>
    <t>1.23.29</t>
  </si>
  <si>
    <t>1.23.30</t>
  </si>
  <si>
    <t>1.23.31</t>
  </si>
  <si>
    <t>1.23.32</t>
  </si>
  <si>
    <t>1.23.33</t>
  </si>
  <si>
    <t>1.23.34</t>
  </si>
  <si>
    <t>1.23.35</t>
  </si>
  <si>
    <t>1.23.36</t>
  </si>
  <si>
    <t>1.23.37</t>
  </si>
  <si>
    <t>1.23.38</t>
  </si>
  <si>
    <t>1.23.39</t>
  </si>
  <si>
    <t>1.23.40</t>
  </si>
  <si>
    <t>1.23.41</t>
  </si>
  <si>
    <t>1.23.42</t>
  </si>
  <si>
    <t>1.24</t>
  </si>
  <si>
    <t>Rozvaděč RM223 pole +3</t>
  </si>
  <si>
    <t>1.24.1</t>
  </si>
  <si>
    <t>1.24.2</t>
  </si>
  <si>
    <t>1.24.3</t>
  </si>
  <si>
    <t>1.24.4</t>
  </si>
  <si>
    <t>1.24.5</t>
  </si>
  <si>
    <t>1.24.6</t>
  </si>
  <si>
    <t>1.24.7</t>
  </si>
  <si>
    <t>1.24.8</t>
  </si>
  <si>
    <t>1.24.9</t>
  </si>
  <si>
    <t>1.24.10</t>
  </si>
  <si>
    <t>206</t>
  </si>
  <si>
    <t>1.24.11</t>
  </si>
  <si>
    <t>1.24.12</t>
  </si>
  <si>
    <t>1.24.13</t>
  </si>
  <si>
    <t>1.24.14</t>
  </si>
  <si>
    <t>1.24.15</t>
  </si>
  <si>
    <t>1.24.16</t>
  </si>
  <si>
    <t>1.24.17</t>
  </si>
  <si>
    <t>1.24.18</t>
  </si>
  <si>
    <t>1.24.19</t>
  </si>
  <si>
    <t>1.24.20</t>
  </si>
  <si>
    <t>1.24.21</t>
  </si>
  <si>
    <t>1.24.22</t>
  </si>
  <si>
    <t>1.24.23</t>
  </si>
  <si>
    <t>1.24.24</t>
  </si>
  <si>
    <t>1.24.25</t>
  </si>
  <si>
    <t>1.24.26</t>
  </si>
  <si>
    <t>1.24.27</t>
  </si>
  <si>
    <t>1.24.28</t>
  </si>
  <si>
    <t>1.24.29</t>
  </si>
  <si>
    <t>1.24.30</t>
  </si>
  <si>
    <t>1.24.31</t>
  </si>
  <si>
    <t>1.24.32</t>
  </si>
  <si>
    <t>1.24.33</t>
  </si>
  <si>
    <t>1.24.34</t>
  </si>
  <si>
    <t>1.24.35</t>
  </si>
  <si>
    <t>1.24.36</t>
  </si>
  <si>
    <t>1.24.37</t>
  </si>
  <si>
    <t>1.24.38</t>
  </si>
  <si>
    <t>1.24.39</t>
  </si>
  <si>
    <t>1.24.40</t>
  </si>
  <si>
    <t>1.24.41</t>
  </si>
  <si>
    <t>1.24.42</t>
  </si>
  <si>
    <t>1.24.43</t>
  </si>
  <si>
    <t>1.25</t>
  </si>
  <si>
    <t>Rozvaděč RM223 pole +4</t>
  </si>
  <si>
    <t>1.25.1</t>
  </si>
  <si>
    <t>1.25.2</t>
  </si>
  <si>
    <t>1.25.3</t>
  </si>
  <si>
    <t>1.25.4</t>
  </si>
  <si>
    <t>1.25.5</t>
  </si>
  <si>
    <t>1.25.6</t>
  </si>
  <si>
    <t>1.25.7</t>
  </si>
  <si>
    <t>1.25.8</t>
  </si>
  <si>
    <t>1.25.9</t>
  </si>
  <si>
    <t>1.25.10</t>
  </si>
  <si>
    <t>1.25.11</t>
  </si>
  <si>
    <t>1.25.12</t>
  </si>
  <si>
    <t>1.25.13</t>
  </si>
  <si>
    <t>1.25.14</t>
  </si>
  <si>
    <t>1.25.15</t>
  </si>
  <si>
    <t>1.25.16</t>
  </si>
  <si>
    <t>1.25.17</t>
  </si>
  <si>
    <t>1.25.18</t>
  </si>
  <si>
    <t>1.25.19</t>
  </si>
  <si>
    <t>1.25.20</t>
  </si>
  <si>
    <t>1.25.21</t>
  </si>
  <si>
    <t>1.25.22</t>
  </si>
  <si>
    <t>1.25.23</t>
  </si>
  <si>
    <t>1.25.24</t>
  </si>
  <si>
    <t>1.25.25</t>
  </si>
  <si>
    <t>1.25.26</t>
  </si>
  <si>
    <t>1.25.27</t>
  </si>
  <si>
    <t>1.25.28</t>
  </si>
  <si>
    <t>1.25.29</t>
  </si>
  <si>
    <t>1.25.30</t>
  </si>
  <si>
    <t>1.25.31</t>
  </si>
  <si>
    <t>1.25.32</t>
  </si>
  <si>
    <t>1.25.33</t>
  </si>
  <si>
    <t>1.25.34</t>
  </si>
  <si>
    <t>1.25.35</t>
  </si>
  <si>
    <t>1.25.36</t>
  </si>
  <si>
    <t>1.25.37</t>
  </si>
  <si>
    <t>1.25.38</t>
  </si>
  <si>
    <t>1.25.39</t>
  </si>
  <si>
    <t>1.25.40</t>
  </si>
  <si>
    <t>1.25.41</t>
  </si>
  <si>
    <t>1.25.42</t>
  </si>
  <si>
    <t>1.25.43</t>
  </si>
  <si>
    <t>1.26</t>
  </si>
  <si>
    <t>Rozvaděč RM223 pole +5</t>
  </si>
  <si>
    <t>1.26.1</t>
  </si>
  <si>
    <t>1.26.2</t>
  </si>
  <si>
    <t>1.26.3</t>
  </si>
  <si>
    <t>1.26.4</t>
  </si>
  <si>
    <t>1.26.5</t>
  </si>
  <si>
    <t>1.26.6</t>
  </si>
  <si>
    <t>1.26.7</t>
  </si>
  <si>
    <t>1.26.8</t>
  </si>
  <si>
    <t>1.26.9</t>
  </si>
  <si>
    <t>1.26.10</t>
  </si>
  <si>
    <t>210</t>
  </si>
  <si>
    <t>1.26.11</t>
  </si>
  <si>
    <t>1.26.12</t>
  </si>
  <si>
    <t>1.26.13</t>
  </si>
  <si>
    <t>1.26.14</t>
  </si>
  <si>
    <t>1.26.15</t>
  </si>
  <si>
    <t>1.26.16</t>
  </si>
  <si>
    <t>1.26.17</t>
  </si>
  <si>
    <t>1.26.18</t>
  </si>
  <si>
    <t>1.26.19</t>
  </si>
  <si>
    <t>1.26.20</t>
  </si>
  <si>
    <t>1.26.21</t>
  </si>
  <si>
    <t>1.26.22</t>
  </si>
  <si>
    <t>1.26.23</t>
  </si>
  <si>
    <t>1.26.24</t>
  </si>
  <si>
    <t>1.26.25</t>
  </si>
  <si>
    <t>1.26.26</t>
  </si>
  <si>
    <t>1.26.27</t>
  </si>
  <si>
    <t>1.26.28</t>
  </si>
  <si>
    <t>1.26.29</t>
  </si>
  <si>
    <t>1.26.30</t>
  </si>
  <si>
    <t>1.26.31</t>
  </si>
  <si>
    <t>1.26.32</t>
  </si>
  <si>
    <t>1.26.33</t>
  </si>
  <si>
    <t>1.26.34</t>
  </si>
  <si>
    <t>1.26.35</t>
  </si>
  <si>
    <t>1.26.36</t>
  </si>
  <si>
    <t>1.26.37</t>
  </si>
  <si>
    <t>1.26.38</t>
  </si>
  <si>
    <t>1.26.39</t>
  </si>
  <si>
    <t>1.26.40</t>
  </si>
  <si>
    <t>1.26.41</t>
  </si>
  <si>
    <t>1.26.42</t>
  </si>
  <si>
    <t>1.26.43</t>
  </si>
  <si>
    <t>1.27</t>
  </si>
  <si>
    <t>Rozvaděč RM223 pole +6</t>
  </si>
  <si>
    <t>1.27.1</t>
  </si>
  <si>
    <t>1.27.2</t>
  </si>
  <si>
    <t>1.27.3</t>
  </si>
  <si>
    <t>1.27.4</t>
  </si>
  <si>
    <t>1.27.5</t>
  </si>
  <si>
    <t>1.27.6</t>
  </si>
  <si>
    <t>1.27.7</t>
  </si>
  <si>
    <t>1.27.8</t>
  </si>
  <si>
    <t>1.27.9</t>
  </si>
  <si>
    <t>1.27.10</t>
  </si>
  <si>
    <t>1.27.11</t>
  </si>
  <si>
    <t>1.27.12</t>
  </si>
  <si>
    <t>1.27.13</t>
  </si>
  <si>
    <t>1.27.14</t>
  </si>
  <si>
    <t>1.27.15</t>
  </si>
  <si>
    <t>1.27.16</t>
  </si>
  <si>
    <t>1.27.17</t>
  </si>
  <si>
    <t>1.27.18</t>
  </si>
  <si>
    <t>1.27.19</t>
  </si>
  <si>
    <t>1.27.20</t>
  </si>
  <si>
    <t>1.27.21</t>
  </si>
  <si>
    <t>1.27.22</t>
  </si>
  <si>
    <t>1.27.23</t>
  </si>
  <si>
    <t>1.27.24</t>
  </si>
  <si>
    <t>1.27.25</t>
  </si>
  <si>
    <t>1.27.26</t>
  </si>
  <si>
    <t>1.27.27</t>
  </si>
  <si>
    <t>1.27.28</t>
  </si>
  <si>
    <t>1.27.29</t>
  </si>
  <si>
    <t>1.27.30</t>
  </si>
  <si>
    <t>1.27.31</t>
  </si>
  <si>
    <t>1.27.32</t>
  </si>
  <si>
    <t>1.27.33</t>
  </si>
  <si>
    <t>1.27.34</t>
  </si>
  <si>
    <t>1.27.35</t>
  </si>
  <si>
    <t>1.27.36</t>
  </si>
  <si>
    <t>1.27.37</t>
  </si>
  <si>
    <t>1.27.38</t>
  </si>
  <si>
    <t>1.27.39</t>
  </si>
  <si>
    <t>1.27.40</t>
  </si>
  <si>
    <t>1.27.41</t>
  </si>
  <si>
    <t>1.27.42</t>
  </si>
  <si>
    <t>1.28</t>
  </si>
  <si>
    <t>Rozvaděč RM223 pole +7</t>
  </si>
  <si>
    <t>1.28.1</t>
  </si>
  <si>
    <t>1.28.2</t>
  </si>
  <si>
    <t>1.28.3</t>
  </si>
  <si>
    <t>1.28.4</t>
  </si>
  <si>
    <t>29</t>
  </si>
  <si>
    <t>1.28.5</t>
  </si>
  <si>
    <t>1.28.6</t>
  </si>
  <si>
    <t>37</t>
  </si>
  <si>
    <t>1.28.7</t>
  </si>
  <si>
    <t>1.28.8</t>
  </si>
  <si>
    <t>12</t>
  </si>
  <si>
    <t>1.28.9</t>
  </si>
  <si>
    <t>1.28.10</t>
  </si>
  <si>
    <t>119</t>
  </si>
  <si>
    <t>1.28.11</t>
  </si>
  <si>
    <t>1.28.12</t>
  </si>
  <si>
    <t>17</t>
  </si>
  <si>
    <t>1.28.13</t>
  </si>
  <si>
    <t>1.28.14</t>
  </si>
  <si>
    <t>1.28.15</t>
  </si>
  <si>
    <t>1.28.16</t>
  </si>
  <si>
    <t>1.28.17</t>
  </si>
  <si>
    <t>1.28.18</t>
  </si>
  <si>
    <t xml:space="preserve">SKŘÍŇ VČETNĚ PODSTAVEC,  TYP VX25 RITTAL, HxWxD 2000+200x800x600, VČETNĚ BOČNICE A PODSTAVEC VLEVO; DVEŘE LEVÉ;;  VX25;  </t>
  </si>
  <si>
    <t>1.28.19</t>
  </si>
  <si>
    <t>1.28.20</t>
  </si>
  <si>
    <t>1.28.21</t>
  </si>
  <si>
    <t>1.28.22</t>
  </si>
  <si>
    <t>3-PÓLOVÝ JISTIČ Acti 9; CHAR. C; Icu=10kA;  iC60H C25/3, 25A;  A9F07325</t>
  </si>
  <si>
    <t>1.28.23</t>
  </si>
  <si>
    <t>1.28.24</t>
  </si>
  <si>
    <t>1.28.25</t>
  </si>
  <si>
    <t>1.28.26</t>
  </si>
  <si>
    <t>1.28.27</t>
  </si>
  <si>
    <t>1.28.28</t>
  </si>
  <si>
    <t>1.28.29</t>
  </si>
  <si>
    <t>1.28.30</t>
  </si>
  <si>
    <t>1.28.31</t>
  </si>
  <si>
    <t>1.28.32</t>
  </si>
  <si>
    <t>1.28.33</t>
  </si>
  <si>
    <t>1.28.34</t>
  </si>
  <si>
    <t>1.28.35</t>
  </si>
  <si>
    <t>1.28.36</t>
  </si>
  <si>
    <t>1.28.37</t>
  </si>
  <si>
    <t>1.28.38</t>
  </si>
  <si>
    <t>1.28.39</t>
  </si>
  <si>
    <t>1.28.40</t>
  </si>
  <si>
    <t>1.28.41</t>
  </si>
  <si>
    <t>1.28.42</t>
  </si>
  <si>
    <t>1.28.43</t>
  </si>
  <si>
    <t>1.28.44</t>
  </si>
  <si>
    <t>1.28.45</t>
  </si>
  <si>
    <t>1.28.46</t>
  </si>
  <si>
    <t>1.28.47</t>
  </si>
  <si>
    <t>1.28.48</t>
  </si>
  <si>
    <t>1.28.49</t>
  </si>
  <si>
    <t>1.28.50</t>
  </si>
  <si>
    <t>1.28.51</t>
  </si>
  <si>
    <t>1.29</t>
  </si>
  <si>
    <t>Rozvaděč RU222 pole +1</t>
  </si>
  <si>
    <t>1.29.1</t>
  </si>
  <si>
    <t>1.29.2</t>
  </si>
  <si>
    <t>1.29.3</t>
  </si>
  <si>
    <t>1.29.4</t>
  </si>
  <si>
    <t>1.29.5</t>
  </si>
  <si>
    <t>1.29.6</t>
  </si>
  <si>
    <t>1.29.7</t>
  </si>
  <si>
    <t>19</t>
  </si>
  <si>
    <t>1.29.8</t>
  </si>
  <si>
    <t>1.29.9</t>
  </si>
  <si>
    <t>1.29.10</t>
  </si>
  <si>
    <t>1.29.11</t>
  </si>
  <si>
    <t>TOPJOB S, 4-vodičová svorka, ZELENO-ŽLUTÁ, EEx e;  2,5mm²;  2002-1407</t>
  </si>
  <si>
    <t>1.29.12</t>
  </si>
  <si>
    <t>1.29.13</t>
  </si>
  <si>
    <t>1.29.14</t>
  </si>
  <si>
    <t>2-vodičová svorka, ŠEDÁ;  2,5mm²;  280-101</t>
  </si>
  <si>
    <t>11</t>
  </si>
  <si>
    <t>1.29.15</t>
  </si>
  <si>
    <t>1.29.16</t>
  </si>
  <si>
    <t>1.29.17</t>
  </si>
  <si>
    <t>1.29.18</t>
  </si>
  <si>
    <t>1.29.19</t>
  </si>
  <si>
    <t>2-vodičová svorka, ZELENO-ŽLUTÁ;  2,5mm²;  280-107</t>
  </si>
  <si>
    <t>1.29.20</t>
  </si>
  <si>
    <t>1.29.21</t>
  </si>
  <si>
    <t>1.29.22</t>
  </si>
  <si>
    <t>1.29.23</t>
  </si>
  <si>
    <t>1.29.24</t>
  </si>
  <si>
    <t>1.29.25</t>
  </si>
  <si>
    <t>POLOSESTAVA: SPOJ. DÍL + SPÍNACÍ JEDNOTKY - 2xNO;  HARMONY XB5;  ZB5 AZ103</t>
  </si>
  <si>
    <t>1.29.26</t>
  </si>
  <si>
    <t>1.29.27</t>
  </si>
  <si>
    <t>1.29.28</t>
  </si>
  <si>
    <t>1.29.29</t>
  </si>
  <si>
    <t xml:space="preserve">SKŘÍŇ - OCEL.PLECH. ROZVÁDĚČ VČ. PODSTAVCE,  TYP VX25 RITTAL, VxŠxH 2000+200x600x500, VČ. OBOU BOČNIC SKŘÍNĚ A PODSTAVCE, DVEŘE PLNÉ PRAVÉ, TECH. ÚDAJE VIZ VÝKRES. DOKUMENTACE;  VX25;  </t>
  </si>
  <si>
    <t>1.29.30</t>
  </si>
  <si>
    <t>1.29.31</t>
  </si>
  <si>
    <t>4- PÓLOVÝ JISTIČ Acti 9; CHAR. C; Icu=10kA;  iC60H C32/4, 32A;  A9F07432</t>
  </si>
  <si>
    <t>1.29.32</t>
  </si>
  <si>
    <t>4- PÓLOVÝ JISTIČ Acti 9; CHAR. C; Icu=10kA;  iC60H C25/4, 25A;  A9F07425</t>
  </si>
  <si>
    <t>1.29.33</t>
  </si>
  <si>
    <t>1.29.34</t>
  </si>
  <si>
    <t>3-PÓLOVÝ JISTIČ Acti 9; CHAR. C; Icu=10kA;  iC60H C16/3, 16A;  A9F07316</t>
  </si>
  <si>
    <t>1.29.35</t>
  </si>
  <si>
    <t>1.29.36</t>
  </si>
  <si>
    <t>1- PÓLOVÝ JISTIČ Acti 9; CHAR. C; Icu=10kA;  iC60H C6/1, 6A;  A9F07106</t>
  </si>
  <si>
    <t>1.29.37</t>
  </si>
  <si>
    <t>1.29.38</t>
  </si>
  <si>
    <t>1.29.39</t>
  </si>
  <si>
    <t>UZAMYKATELNÉ ZAŘÍZENÍ;  iC60;  A9A26970</t>
  </si>
  <si>
    <t>1.29.40</t>
  </si>
  <si>
    <t>1.29.41</t>
  </si>
  <si>
    <t>NAPĚŤOVÁ SPOUŠŤ Acti 9; OVLÁDACÍ NAPĚTÍ 100-415VAC/110-130VDC;  iMNx;  A9A26476</t>
  </si>
  <si>
    <t>1.29.42</t>
  </si>
  <si>
    <t>SOKLOVÁ ZÁSUVKA multi9, MONTÁŽ NA DIN LIŠTU, ČSN IEC 60884-1;  iPC A9A15306 2P;  iPC A9A15306 2P</t>
  </si>
  <si>
    <t>1.29.43</t>
  </si>
  <si>
    <t>1.29.44</t>
  </si>
  <si>
    <t>FÁZOVÉ RELÉ 3x400VAC, 2x PŘEPÍNACÍ KONTAKT;  RM4TG20;  RM4TG20</t>
  </si>
  <si>
    <t>1.29.45</t>
  </si>
  <si>
    <t>1.29.46</t>
  </si>
  <si>
    <t>PŘEPĚŤOVÁ OCHRANA; 230VAC/400VAC, SPD T3, 63A;  DA-275 V/3S+1;  A01849</t>
  </si>
  <si>
    <t>1.29.47</t>
  </si>
  <si>
    <t>1.29.48</t>
  </si>
  <si>
    <t>1.29.49</t>
  </si>
  <si>
    <t>1.29.50</t>
  </si>
  <si>
    <t>1.29.51</t>
  </si>
  <si>
    <t>1.29.52</t>
  </si>
  <si>
    <t>1.29.53</t>
  </si>
  <si>
    <t>1.29.54</t>
  </si>
  <si>
    <t>ZEMNÍCÍ MŮSTEK NA DIN LIŠTU, 7 SVOREK, ŽLUTOZELENÝ;  PE7;  PE7</t>
  </si>
  <si>
    <t>1.29.55</t>
  </si>
  <si>
    <t>ZEMNÍCÍ MŮSTEK NA DIN LIŠTU, 7 SVOREK, MODRÝ;  N7;  N7</t>
  </si>
  <si>
    <t>1.30</t>
  </si>
  <si>
    <t>Rozvaděč RU222 pole +2 - pouze UPS a příslušenství - Výrobce CENTINEL - výrobce a typ nutno dodržet (požadavek provozu)</t>
  </si>
  <si>
    <t>1.30.1</t>
  </si>
  <si>
    <t xml:space="preserve">Teplotní čidlo baterií (tepl. Kompenzace dobíjecího napětí baterií);  ;  </t>
  </si>
  <si>
    <t>1.30.2</t>
  </si>
  <si>
    <t xml:space="preserve">SNMP karta typ CS141 BASIC slot (GENEREX);  ;  </t>
  </si>
  <si>
    <t>1.30.3</t>
  </si>
  <si>
    <t xml:space="preserve">Kabeláž UPS- BATT;  ;  </t>
  </si>
  <si>
    <t>1.30.4</t>
  </si>
  <si>
    <t xml:space="preserve">Instalace zdroje UPS do zástavby 19", uvedení do provozu;  ;  </t>
  </si>
  <si>
    <t>1.30.5</t>
  </si>
  <si>
    <t xml:space="preserve">Frame 19" Universal Rack CAB-UR050-E-C0;  ;  </t>
  </si>
  <si>
    <t>1.30.6</t>
  </si>
  <si>
    <t xml:space="preserve">Doprava (do vzdálenosti 100Km);  ;  </t>
  </si>
  <si>
    <t>1.30.7</t>
  </si>
  <si>
    <t xml:space="preserve">ZÁLOŽNÍ ZDROJ UPS, Intelligent Module Cumuluspower 1xIM10, 3x400V/3x400V, (max 10kW) RACK MOUNT;  CAB-UR050-E-C0;  </t>
  </si>
  <si>
    <t>1.30.8</t>
  </si>
  <si>
    <t xml:space="preserve">Battery Link (1x40)x 7/8/9Ah;  ;  </t>
  </si>
  <si>
    <t>1.30.9</t>
  </si>
  <si>
    <t xml:space="preserve">Baterie 12V/9Ah (40 ks);  CEN_Baterie 12V/9Ah (40 ks);  </t>
  </si>
  <si>
    <t>1.30.10</t>
  </si>
  <si>
    <t xml:space="preserve">1U záslepka 19" RAL9005;  ;  </t>
  </si>
  <si>
    <t>1.31</t>
  </si>
  <si>
    <t>Rozvaděč RU222 pole +2 - (ostatní zařízení - bez UPS)</t>
  </si>
  <si>
    <t>1.31.1</t>
  </si>
  <si>
    <t>1.31.2</t>
  </si>
  <si>
    <t>1.31.3</t>
  </si>
  <si>
    <t>1.31.4</t>
  </si>
  <si>
    <t>1.31.5</t>
  </si>
  <si>
    <t>1.31.6</t>
  </si>
  <si>
    <t>1.31.7</t>
  </si>
  <si>
    <t>1.31.8</t>
  </si>
  <si>
    <t>1.31.9</t>
  </si>
  <si>
    <t>1.31.10</t>
  </si>
  <si>
    <t>1.31.11</t>
  </si>
  <si>
    <t xml:space="preserve">SKŘÍŇ 19" 42U 2000x600x800 (VxŠxH); DVEŘE PRAVÉ; RAL7035;DVEŘE S VENTILAČNÍMI OTVORY; VČETNĚ PŘÍSLUŠENSTVÍ, vč. OBOU BOČNIC, PODSTAVCE 200mm;  VX IT;  </t>
  </si>
  <si>
    <t>1.31.12</t>
  </si>
  <si>
    <t>1.31.13</t>
  </si>
  <si>
    <t>DRŽÁK FILTRU;  SK 3175;  3175.000</t>
  </si>
  <si>
    <t>1.31.14</t>
  </si>
  <si>
    <t>FILTRAČNÍ VLOŽKA PRO DRŽÁK FILTRU 3175.000;  SK 3174;  3174.000</t>
  </si>
  <si>
    <t>1.31.15</t>
  </si>
  <si>
    <t>STROPNÍ VENTILÁTOR S FILTREM, 230VAC/51W, 500m³/h, RAL 7035;  SK 3139;  3139.100</t>
  </si>
  <si>
    <t>1.31.16</t>
  </si>
  <si>
    <t>1.31.17</t>
  </si>
  <si>
    <t>1.31.18</t>
  </si>
  <si>
    <t>1.32</t>
  </si>
  <si>
    <t>SO072 - Hlavní rozvodna 6/0,4 kV - Doplnění pole (vývod 1)</t>
  </si>
  <si>
    <t>1.32.1</t>
  </si>
  <si>
    <t>1.32.2</t>
  </si>
  <si>
    <t>1.32.3</t>
  </si>
  <si>
    <t>1.32.4</t>
  </si>
  <si>
    <t>1.32.5</t>
  </si>
  <si>
    <t>1.32.6</t>
  </si>
  <si>
    <t>1.32.7</t>
  </si>
  <si>
    <t>1.32.8</t>
  </si>
  <si>
    <t>1.32.9</t>
  </si>
  <si>
    <t>1.32.10</t>
  </si>
  <si>
    <t>1.32.11</t>
  </si>
  <si>
    <t>3- PÓLOVÝ JISTIČ 3VA; VÝSUVMNÉ PROVEDENÍ; In=1600A; Icu=85kA, Ir=640-1600A, NADPROUD - ETU650 (LSI), ZADNÍ HORIZONTÁNÍ PŘÍVOD; 4xAUX; NAPĚŤOVÁ SPOUŠŤ 250VAC; TAS+S25;  3VA2716-6AE32-1AW0;  3VA2716-6AE32-1AW0</t>
  </si>
  <si>
    <t>1.33</t>
  </si>
  <si>
    <t>SO072 - Hlavní rozvodna 6/0,4 kV - Doplnění pole (vývod 2)</t>
  </si>
  <si>
    <t>1.33.1</t>
  </si>
  <si>
    <t>1.33.2</t>
  </si>
  <si>
    <t>1.33.3</t>
  </si>
  <si>
    <t>1.33.4</t>
  </si>
  <si>
    <t>1.33.5</t>
  </si>
  <si>
    <t>1.33.6</t>
  </si>
  <si>
    <t>1.33.7</t>
  </si>
  <si>
    <t>1.33.8</t>
  </si>
  <si>
    <t>1.33.9</t>
  </si>
  <si>
    <t>1.33.10</t>
  </si>
  <si>
    <t>1.33.11</t>
  </si>
  <si>
    <t>1.34</t>
  </si>
  <si>
    <t>SO072 - Hlavní rozvodna 6/0,4 kV - Vývod pro starý rozvaděč SO072</t>
  </si>
  <si>
    <t>1.34.1</t>
  </si>
  <si>
    <t>3- PÓLOVÝ JISTIČ 3VA; PEVNÉ PROVEDENÍ; In=160A; Icu=75kA, Ir=112-160A, TERMOMAGNETICKÁ NADPROUDÁ SPOUŠŤ TM240 (ATAM), PŘEDNÍ  PŘÍVOD;  3VA1116-6EF36-0AA0;  3VA1116-6EF36-0AA0</t>
  </si>
  <si>
    <t>1.35</t>
  </si>
  <si>
    <t>Vybavení rozvodny - Zařízení VZT a topné konvektory</t>
  </si>
  <si>
    <t>1.35.1</t>
  </si>
  <si>
    <t xml:space="preserve">TERMOSTAT; PRO OHŘEV KONDENZAT. POTRUBÍ;  ;  </t>
  </si>
  <si>
    <t>1.35.2</t>
  </si>
  <si>
    <t xml:space="preserve">ZÁSUVKA NÁSTĚNNÁ 230V, 16A, IP44, L+N+PE ;  DLE VÝROBCE;  </t>
  </si>
  <si>
    <t>1.35.3</t>
  </si>
  <si>
    <t xml:space="preserve">KLIMATIZAČNÍ JEDNOTKA PRO ROZVODNU NN, CHLADICÍ VÝKON 25 kW;  DLE VÝROBCE;  </t>
  </si>
  <si>
    <t>1.35.4</t>
  </si>
  <si>
    <t xml:space="preserve">KLIMATIZAČNÍ JEDNOTKA PRO ROZVODNU MaR, CHLADÍCÍ VÝKON 10 kW;  DLE VÝROBCE;  </t>
  </si>
  <si>
    <t>1.35.5</t>
  </si>
  <si>
    <t>KRABICOVÁ ROZVODKA NÁSTĚNNÁ 5-PÓLOVÁ; 2,5mm2; IP66;  DK 0202 GZ;  DK 0202 GZ</t>
  </si>
  <si>
    <t>1.35.6</t>
  </si>
  <si>
    <t>PŘÍMOTOPNÝ KONVEKTOR, 2000W, 230V AC, IP24;  ECOFLEX TAC 20;  ECOFLEX TAC 20</t>
  </si>
  <si>
    <t>1.36</t>
  </si>
  <si>
    <t>Ovládací skříňky a rozvodné krabice do Ex prostředí</t>
  </si>
  <si>
    <t>1.36.1</t>
  </si>
  <si>
    <t>KRABICOVÁ ROZVODKA NÁSTĚNNÁ; IP66; V NEVÝBUŠNÉM PROVEDENÍ: II 2G Ex eb IIC T6 Gb; 4ks 4x2,5mm2+1x2xPE, 4ks M20 (7-12mm) +2ks Stop M20;  X12X1 OS23;  X12X1 OS23</t>
  </si>
  <si>
    <t>1.36.2</t>
  </si>
  <si>
    <t xml:space="preserve">OVLÁDACÍ SKŘÍŇKA V NEVÝBUŠNÉM PROVEDENÍ: II 2G Ex  de mb IICT6 Gb, ZÓNA 1 a 2,  PROVEDENÍ VIZ VÝKRESY OVLÁDACÍCH SKŘÍNĚK;  TYP-ČERPADLO RUČNĚ;  </t>
  </si>
  <si>
    <t>1.36.3</t>
  </si>
  <si>
    <t xml:space="preserve">OVLÁDACÍ SKŘÍŇKA V NEVÝBUŠNÉM PROVEDENÍ: II 2G Ex  de mb IICT6 Gb, ZÓNA 1 a 2,  PROVEDENÍ VIZ VÝKRESY OVLÁDACÍCH SKŘÍNĚK;  TYP-ČERPADLO;  </t>
  </si>
  <si>
    <t>1.36.4</t>
  </si>
  <si>
    <t xml:space="preserve">OVLÁDACÍ SKŘÍŇKA V NEVÝBUŠNÉM PROVEDENÍ: II 2G Ex  de mb IICT6 Gb, ZÓNA 1 a 2,  PROVEDENÍ VIZ VÝKRESY OVLÁDACÍCH SKŘÍNĚK;  TYP-SPÍNAČ 0-1;  </t>
  </si>
  <si>
    <t>1.36.5</t>
  </si>
  <si>
    <t xml:space="preserve">OVLÁDACÍ SKŘÍŇKA V NEVÝBUŠNÉM PROVEDENÍ: II 2G Ex  de mb IICT6 Gb, ZÓNA 1 a 2, PROVEDENÍ VIZ VÝKRESY OVLÁDACÍCH SKŘÍNĚK;  TYP-SERVO;  </t>
  </si>
  <si>
    <t>79</t>
  </si>
  <si>
    <t>1.36.6</t>
  </si>
  <si>
    <t xml:space="preserve">OVLÁDACÍ SKŘÍŇKA V NEVÝBUŠNÉM PROVEDENÍ: II 2G Ex  de mb IICT6 Gb, ZÓNA 1 a 2,  PROVEDENÍ VIZ VÝKRESY OVLÁDACÍCH SKŘÍNĚK;  TYP-PŘEPÍNAČ 1-0-2;  </t>
  </si>
  <si>
    <t>1.36.7</t>
  </si>
  <si>
    <t xml:space="preserve">OVLÁDACÍ SKŘÍŇKA V NEVÝBUŠ. PROVEDENÍ ZÓNA 1, II 2G Ex  de IICT5, PROVEDENÍ VIZ VÝKRESY OVLÁDACÍCH SKŘÍNĚK;  TYP-EMERGENCY STOP;  </t>
  </si>
  <si>
    <t>1.37</t>
  </si>
  <si>
    <t>Ovládací skříňky a rozvodné krabice - Total stop</t>
  </si>
  <si>
    <t>1.37.1</t>
  </si>
  <si>
    <t>KABELOVÁ VÝVODKA; Polyamid PA V0; ŠEDÁ; PRŮMĚR KABELU 9..16mm; IP68; -40°C - 100°C;  HSK-K; M25x1,5;  1.209.2500.51</t>
  </si>
  <si>
    <t>1.37.2</t>
  </si>
  <si>
    <t>SKŘÍŇKA NOUZOVÉ VYPNUTÍ 120x120x50 (VxŠxH); IP55, VIZ VÝKRES OVL. SKŘÍNĚK;  GW42201;  GW42201</t>
  </si>
  <si>
    <t>1.37.3</t>
  </si>
  <si>
    <t>SPÍNACÍ JEDNOTKA - 1xNO, ZADNÍ UPEVNĚNÍ ;  M22-KC10;  216380</t>
  </si>
  <si>
    <t>1.37.4</t>
  </si>
  <si>
    <t>SPÍNACÍ JEDNOTKA - 1xNC, ZADNÍ UPEVNĚNÍ ;  M22-KC01;  216382</t>
  </si>
  <si>
    <t>1.38</t>
  </si>
  <si>
    <t>Vývodky do Ex prostředí pro servopohony a čerpadla</t>
  </si>
  <si>
    <t>1.38.1</t>
  </si>
  <si>
    <t>81</t>
  </si>
  <si>
    <t>1.38.2</t>
  </si>
  <si>
    <t>ZÁSLEPKA; M20x1,5; Exd; MATICE, MOSAZ;  CMP-757D;  757DM2</t>
  </si>
  <si>
    <t>1.38.3</t>
  </si>
  <si>
    <t>REDUKCE M75 - M63, Exd, MOSAZ;  CMP-737D;  737DRM8M75</t>
  </si>
  <si>
    <t>1.38.4</t>
  </si>
  <si>
    <t>KABELOVÁ VÝVODKA; MOSAZ; M63x1,5; KABEL 45,6..59,4mm; IP66;  Ex d IIC, Ex e II, Ex nR II, Ex tD A21 Ex d I, Ex e I;  E1FU;  63SE1FU1RA</t>
  </si>
  <si>
    <t>1.38.5</t>
  </si>
  <si>
    <t>KABELOVÁ VÝVODKA; MOSAZ; M20x1,5; KABEL 9,5..15,9mm; IP66;  Ex d IIC, Ex e II, Ex nR II, Ex tD A21 Ex d I, Ex e I;  E1FU;  20SE1FU1RA</t>
  </si>
  <si>
    <t>1.38.6</t>
  </si>
  <si>
    <t>REDUKCE M32 - M25, Exd;  COMPONENTS M;  CAP740564</t>
  </si>
  <si>
    <t>113</t>
  </si>
  <si>
    <t>1.38.7</t>
  </si>
  <si>
    <t>ZÁSLEPKA; ISO20; Exd; MATICE, TĚSNĚNÍ, NIKLOVANÁ MOSAZ;  ZÁSLEPKA;  CAP190204</t>
  </si>
  <si>
    <t>1.38.8</t>
  </si>
  <si>
    <t>KABELOVÁ VÝVODKA; M25x1,5; No.7; Ex db/eb IIC; KABEL 13,5-20,5mm;  ADE1 F2;  CAP806704V1</t>
  </si>
  <si>
    <t>1.38.9</t>
  </si>
  <si>
    <t>KABELOVÁ VÝVODKA; M25x1,5; No.6; Ex db/eb IIC; KABEL 10-16mm;  ADE1 F2;  CAP806794V1</t>
  </si>
  <si>
    <t>1.38.10</t>
  </si>
  <si>
    <t>KABELOVÁ VÝVODKA; M20x1,5; No.5; Ex db/eb IIC; KABEL 7-12mm;  ADE1 F2;  CAP806694V1</t>
  </si>
  <si>
    <t>1.39</t>
  </si>
  <si>
    <t>Venkovní osvětlení</t>
  </si>
  <si>
    <t>1.39.1</t>
  </si>
  <si>
    <t>VYPÍNAČ_230V_10A_IP54_VENKOVNÍ_PROVEDENÍ DO PROSTŘEDÍ S NEB. VÝBUCHU ZŃA 1,2;  ;  VYPÍNAČ-230V_10A_IP44</t>
  </si>
  <si>
    <t>1.39.2</t>
  </si>
  <si>
    <t>KRABICOVÁ ROZVODKA NÁSTĚNNÁ; IP66; V NEVÝBUŠNÉM PROVEDENÍ: II 2G Ex eb IIC T6 Gb; 4ks 2x4mm2; 3ks M25 (10-17mm) +1ks Stop M25;  X20X1 OS03;  X20X1 OS03</t>
  </si>
  <si>
    <t>1.39.3</t>
  </si>
  <si>
    <t>1.39.4</t>
  </si>
  <si>
    <t>NEVÝBUŠNÉ SVÍTIDLO; LED 1x30W, II 2GD, ZÓNA 1, Ex eb mb IIC T5 Gb/Ex tb IIIC T93°C Db; IP66; 4785 lm, 5000K, PRŮBĚŽ. MONTÁŽ - 2x CG;  FLOVEX-ME-060030 30W;  FLOVEX-ME-060030 30W</t>
  </si>
  <si>
    <t>1.39.5</t>
  </si>
  <si>
    <t>NEVÝBUŠNÉ SVÍTIDLO; LED 1x69W, II 2GD, ZÓNA 1, Ex db eb mb IIC T5; IP66; 230V AC, 9547 lm;  FLOVEX-080070;  FLOVEX-080070</t>
  </si>
  <si>
    <t>40</t>
  </si>
  <si>
    <t>Montážní materiál a práce</t>
  </si>
  <si>
    <t>2.I.1</t>
  </si>
  <si>
    <t>Kabeláž</t>
  </si>
  <si>
    <t>2I.1.1</t>
  </si>
  <si>
    <t>OHNIODOLNÝ KABEL S FUNKČNÍ SCHOPNOSTÍ PŘI POŽÁRU 0,6/1kV; ø11,3mm;  1-CSKH-V180 P60-R J 3x2,5;  1-CSKH-V180 P60-R J 3x2,5</t>
  </si>
  <si>
    <t>2I.1.2</t>
  </si>
  <si>
    <t>NESTÍNĚNÝ KABEL; 750V; ø8,6mm;  CYKY-O 3x1,5 RE;  CYKY-O 3x1,5 RE</t>
  </si>
  <si>
    <t>2I.1.3</t>
  </si>
  <si>
    <t>NESTÍNĚNÝ KABEL; 750V; ø14,6mm;  CYKY-J 12x1,5;  CYKY-J 12x1,5</t>
  </si>
  <si>
    <t>2I.1.4</t>
  </si>
  <si>
    <t>NESTÍNĚNÝ KABEL; 750V; ø18,0mm;  CYKY-J 5x10;  CYKY-J 5x10</t>
  </si>
  <si>
    <t>2I.1.5</t>
  </si>
  <si>
    <t>NESTÍNĚNÝ KABEL; 750V; ø13,8mm;  CYKY-J 5x4 RE;  CYKY-J 5x4 RE</t>
  </si>
  <si>
    <t>2I.1.6</t>
  </si>
  <si>
    <t>NESTÍNĚNÝ KABEL; 750V; ø11,2mm;  CYKY-J 5x2,5 RE;  CYKY-J 5x2,5 RE</t>
  </si>
  <si>
    <t>2I.1.7</t>
  </si>
  <si>
    <t>NESTÍNĚNÝ KABEL; 750V; ø9,5mm;  CYKY-J 3x2,5 RE;  CYKY-J 3x2,5 RE</t>
  </si>
  <si>
    <t>2I.1.8</t>
  </si>
  <si>
    <t>NESTÍNĚNÝ KABEL; 750V; ø8,6mm;  CYKY-J 3x1,5 RE;  CYKY-J 3x1,5 RE</t>
  </si>
  <si>
    <t>2I.1.9</t>
  </si>
  <si>
    <t>NESTÍNĚNÝ KABEL; 750V; ø7,4mm;  CMSM -O 2x1;  CMSM -O 2x1</t>
  </si>
  <si>
    <t>2I.1.10</t>
  </si>
  <si>
    <t>NESTÍNĚNÝ KABEL; 300/500V; ø5,9mm;  CMSM -G 3x1;  CMSM -G 3x1</t>
  </si>
  <si>
    <t>2I.1.11</t>
  </si>
  <si>
    <t>NESTÍNĚNÝ KABEL; 06/1kV; ø56,4mm;  AYKY-J 3x240+120 SM/RM;  AYKY-J 3x240+120 SM/RM</t>
  </si>
  <si>
    <t>2I.1.12</t>
  </si>
  <si>
    <t>NESTÍNĚNÝ KABEL; 06/1kV; ø43,0mm;  AYKY-J 3x120+70 SM/RM;  AYKY-J 3x120+70 SM/RM</t>
  </si>
  <si>
    <t>2I.1.13</t>
  </si>
  <si>
    <t>KABEL; 250V; ø7,3mm;  Li2YCY (TP) 4x2x0,22;  0031322</t>
  </si>
  <si>
    <t>2I.1.14</t>
  </si>
  <si>
    <t>OHNIODOLNÝ KABEL S FUNKČNÍ SCHOPNOSTÍ PŘI POŽÁRU; 500V; ø10mm;  JC2XFE-V (O) 1x2x1,5;  JC2XFE-V (O) 1x2x1,5</t>
  </si>
  <si>
    <t>2I.1.15</t>
  </si>
  <si>
    <t>OHNIODOLNÝ KABEL S FUNKČNÍ SCHOPNOSTÍ PŘI POŽÁRU 0,6/1kV; ø13,0mm, ORANŽOVÝ,;  1-CHKE-V-J 5x1;  1-CHKE-V-J 5x1</t>
  </si>
  <si>
    <t>2I.1.16</t>
  </si>
  <si>
    <t>KABEL; 300/500V; ø8,0mm;  Y-CY-OZ 2X1;  16248</t>
  </si>
  <si>
    <t>2I.1.17</t>
  </si>
  <si>
    <t>STÍNĚNÝ KABEL; PVC; UV ODOLNÝ; ODOLNÝ OLEJŮM; BARVA ČERNÁ; 0,6/1kV; ø8,20mm;  OZ-600 2X1,5;  10656</t>
  </si>
  <si>
    <t>2I.1.18</t>
  </si>
  <si>
    <t>KABEL; UV ODOLNÝ; ODOLNÝ OLEJŮM; 600/1000V; ø15,5mm; BARVA ČERNÁ;  JZ-600 12G1,5;  10670</t>
  </si>
  <si>
    <t>2I.1.19</t>
  </si>
  <si>
    <t>KABEL; 600/1000V; UV ODOLNÝ, SAMOZHÁŠIVÝ; BARVA IZOLACE: ČERNÁ; ø51,7mm;  JZ-600 5G95;  10744</t>
  </si>
  <si>
    <t>2I.1.20</t>
  </si>
  <si>
    <t>KABEL; 600/1000V; UV ODOLNÝ, SAMOZHÁŠIVÝ; BARVA IZOLACE: ČERNÁ; ø20,5mm;  JZ-600 5G10;  10722</t>
  </si>
  <si>
    <t>2I.1.21</t>
  </si>
  <si>
    <t>KABEL; 600/1000V; UV ODOLNÝ, SAMOZHÁŠIVÝ; BARVA IZOLACE: ČERNÁ; ø16,2mm;  JZ-600 5G6;  10718</t>
  </si>
  <si>
    <t>2I.1.22</t>
  </si>
  <si>
    <t>KABEL; 600/1000V; UV ODOLNÝ, SAMOZHÁŠIVÝ; BARVA IZOLACE: ČERNÁ; ø14,5mm;  JZ-600 5G4;  10712</t>
  </si>
  <si>
    <t>2I.1.23</t>
  </si>
  <si>
    <t>KABEL; 600/1000V; UV ODOLNÝ, SAMOZHÁŠIVÝ; BARVA IZOLACE: ČERNÁ; ø12,5mm;  JZ-600 5G2,5;  10694</t>
  </si>
  <si>
    <t>2I.1.24</t>
  </si>
  <si>
    <t>KABEL; UV ODOLNÝ; ODOLNÝ OLEJŮM; 600/1000V; ø22,3mm; BARVA ČERNÁ;  JZ-600 4G16;  10725</t>
  </si>
  <si>
    <t>2I.1.25</t>
  </si>
  <si>
    <t>KABEL; UV ODOLNÝ; ODOLNÝ OLEJŮM; 600/1000V; ø12,9mm; BARVA ČERNÁ;  JZ-600 4G4;  10711</t>
  </si>
  <si>
    <t>2I.1.26</t>
  </si>
  <si>
    <t>KABEL; UV ODOLNÝ; ODOLNÝ OLEJŮM; 600/1000V; ø11,2mm; BARVA ČERNÁ;  JZ-600 4G2,5;  10692</t>
  </si>
  <si>
    <t>2I.1.27</t>
  </si>
  <si>
    <t>KABEL; UV ODOLNÝ; ODOLNÝ OLEJŮM; 600/1000V; ø9,7mm; BARVA ČERNÁ;  JZ-600  4G1,5;  10659</t>
  </si>
  <si>
    <t>2I.1.28</t>
  </si>
  <si>
    <t>KABEL; PVC; UV ODOLNÝ; ODOLNÝ OLEJŮM; BARVA IZOLACE: ČERNÁ; 0,6/1kV; ø13,10mm;  JZ-600 3G6;  10716</t>
  </si>
  <si>
    <t>2I.1.29</t>
  </si>
  <si>
    <t>KABEL; PVC; UV ODOLNÝ; ODOLNÝ OLEJŮM; BARVA IZOLACE: ČERNÁ; 0,6/1kV; ø11,70mm;  JZ-600 3G4;  10710</t>
  </si>
  <si>
    <t>2I.1.30</t>
  </si>
  <si>
    <t>KABEL; PVC; UV ODOLNÝ; ODOLNÝ OLEJŮM; BARVA IZOLACE: ČERNÁ; 0,6/1kV; ø10,10mm;  JZ-600 3G2,5;  10690</t>
  </si>
  <si>
    <t>2I.1.31</t>
  </si>
  <si>
    <t>KABEL; PVC; UV ODOLNÝ; ODOLNÝ OLEJŮM; BARVA IZOLACE: ČERNÁ; 0,6/1kV; ø8,60mm;  JZ-600 3G1,5;  10657</t>
  </si>
  <si>
    <t>2I.1.32</t>
  </si>
  <si>
    <t>STÍNĚNÝ KABEL; PVC; UV ODOLNÝ; ODOLNÝ OLEJŮM; 0.6/1kV; ČERNÁ; ø56,40mm;  JZ-600-Y-CY_4G120;  11629</t>
  </si>
  <si>
    <t>2I.1.33</t>
  </si>
  <si>
    <t>STÍNĚNÝ KABEL; PVC; UV ODOLNÝ; ODOLNÝ OLEJŮM; 0.6/1kV; ČERNÁ; ø10,4mm;  JZ-600-Y-CY 2X1,5;  11546</t>
  </si>
  <si>
    <t>2I.1.34</t>
  </si>
  <si>
    <t>KABEL; 300/500V; ø7,3mm; SAMOZHÁŠIVÝ; BARVA ŠEDÁ;  F-CY-OZ 4X1;  16053</t>
  </si>
  <si>
    <t>2I.1.35</t>
  </si>
  <si>
    <t>KABEL; STÍNĚNÝ, PVC; 300/500V; ø13,5mm; SAMOZHÁŠIVÝ; BARVA ŠEDÁ;  F-CY-JZ 19G1;  16352</t>
  </si>
  <si>
    <t>2I.1.36</t>
  </si>
  <si>
    <t>KABEL; STÍNĚNÝ, PVC; 300/500V; ø13,5mm; SAMOZHÁŠIVÝ; BARVA ŠEDÁ;  F-CY-JZ 14G1,5;  16401</t>
  </si>
  <si>
    <t>2I.1.37</t>
  </si>
  <si>
    <t>NESTÍNĚNÝ KABEL; PRYŽOVÝ 0,6/1kV; ø22,2mm;  H07RN-F 5G6;  0737064</t>
  </si>
  <si>
    <t>2I.2</t>
  </si>
  <si>
    <t>Ukončení kabelů</t>
  </si>
  <si>
    <t>2I.2.1</t>
  </si>
  <si>
    <t>2I.2.2</t>
  </si>
  <si>
    <t>2I.2.3</t>
  </si>
  <si>
    <t>2I.2.4</t>
  </si>
  <si>
    <t>2I.2.5</t>
  </si>
  <si>
    <t>2I.2.6</t>
  </si>
  <si>
    <t>2I.2.7</t>
  </si>
  <si>
    <t>2I.2.8</t>
  </si>
  <si>
    <t>2I.2.9</t>
  </si>
  <si>
    <t>2I.2.10</t>
  </si>
  <si>
    <t>2I.2.11</t>
  </si>
  <si>
    <t>2I.2.12</t>
  </si>
  <si>
    <t>2I.2.13</t>
  </si>
  <si>
    <t>2I.2.14</t>
  </si>
  <si>
    <t>2I.2.15</t>
  </si>
  <si>
    <t>2I.2.16</t>
  </si>
  <si>
    <t>2I.2.17</t>
  </si>
  <si>
    <t>2I.2.18</t>
  </si>
  <si>
    <t>2I.2.19</t>
  </si>
  <si>
    <t>2I.2.20</t>
  </si>
  <si>
    <t>2I.2.21</t>
  </si>
  <si>
    <t>2I.2.22</t>
  </si>
  <si>
    <t>2I.2.23</t>
  </si>
  <si>
    <t>2I.2.24</t>
  </si>
  <si>
    <t>2I.2.25</t>
  </si>
  <si>
    <t>2I.2.26</t>
  </si>
  <si>
    <t>2I.2.27</t>
  </si>
  <si>
    <t>2I.2.28</t>
  </si>
  <si>
    <t>2I.2.29</t>
  </si>
  <si>
    <t>2I.2.30</t>
  </si>
  <si>
    <t>2I.2.31</t>
  </si>
  <si>
    <t>2I.2.32</t>
  </si>
  <si>
    <t>2I.2.33</t>
  </si>
  <si>
    <t>2I.2.34</t>
  </si>
  <si>
    <t>2I.2.35</t>
  </si>
  <si>
    <t>2I.2.36</t>
  </si>
  <si>
    <t>2I.2.37</t>
  </si>
  <si>
    <t>2I.3</t>
  </si>
  <si>
    <t>Elektroinstalace - Nová rozvodna SO222.1</t>
  </si>
  <si>
    <t>2I.3.1</t>
  </si>
  <si>
    <t>ZÁSUVKA NÁSTĚNNÁ ŠÍKMÁ 400V, 32A - 5p , IP44, 3P+N+PE, ; DLE VÝROBCE</t>
  </si>
  <si>
    <t>2I.3.2</t>
  </si>
  <si>
    <t>ZÁSUVKA NÁSTĚNNÁ 230V, 16A, IP44, L+N+PE ; DLE VÝROBCE</t>
  </si>
  <si>
    <t>2I.3.3</t>
  </si>
  <si>
    <t>ZÁSUVKA NÁSTĚNNÁ ŠÍKMÁ 400V, 16A - 5p , IP44, 3P+N+PE, ; DLE VÝROBCE</t>
  </si>
  <si>
    <t>2I.3.4</t>
  </si>
  <si>
    <t>VYPÍNAČ  NÁSTĚNNÝ č. 1; IP44; 10A/230V AC; DLE VÝROBCE</t>
  </si>
  <si>
    <t>2I.3.5</t>
  </si>
  <si>
    <t>KRABICOVÁ ROZVODKA NÁSTĚNNÁ 5-PÓLOVÁ; 2,5mm2; IP66; DK 0202 GZ</t>
  </si>
  <si>
    <t>2I.3.6</t>
  </si>
  <si>
    <t>NOUZ. SVÍTIDLO LED S VLASTNÍM ZDROJEM, 400 lm, IP44, NÁPIS EXIT; DLE VÝROBCE</t>
  </si>
  <si>
    <t>2I.3.7</t>
  </si>
  <si>
    <t>LED REFLEKTOR VENK. 20W, 2400 lm, IP65; DLE VÝROBCE</t>
  </si>
  <si>
    <t>2I.3.8</t>
  </si>
  <si>
    <t>SVÍTIDLO LED 33 W, 4500 lm, IP44; DLE VÝROBCE</t>
  </si>
  <si>
    <t>2I.4</t>
  </si>
  <si>
    <t>Kabelové trasy a ostatní</t>
  </si>
  <si>
    <t>2I.4.1</t>
  </si>
  <si>
    <t>POMOCNÁ OCELOVÁ KONSTRUKCE - OBECNĚ</t>
  </si>
  <si>
    <t>2500</t>
  </si>
  <si>
    <t>2I.4.2</t>
  </si>
  <si>
    <t>DROBNÝ MONTÁŽNÍ MATERIÁL</t>
  </si>
  <si>
    <t>2I.4.3</t>
  </si>
  <si>
    <t>H07V-K 6mm2 GNYE; IZOLOVANÝ VODIČ OHEBNÝ, ŽLUTÁ/ZELENÁ BARVA, 6 mm2</t>
  </si>
  <si>
    <t>800</t>
  </si>
  <si>
    <t>2I.4.4</t>
  </si>
  <si>
    <t>H07V-K 25mm2 GNYE; IZOLOVANÝ VODIČ OHEBNÝ, BARVA ŽLUTOZELENÁ, 25 mm2</t>
  </si>
  <si>
    <t>30</t>
  </si>
  <si>
    <t>2I.4.5</t>
  </si>
  <si>
    <t>PROTIPOŽÁRNÍ UCPÁVKA PRO PROSTUP KABELŮ</t>
  </si>
  <si>
    <t>2I.4.6</t>
  </si>
  <si>
    <t>SPR304X-03; OHEBNÁ ELEKTROINSTALAČNÍ TRUBKA; NEREZ AISI 304; 3"; 85,5/78,3mm; SPR304X-03</t>
  </si>
  <si>
    <t>2I.4.7</t>
  </si>
  <si>
    <t>HP-EF-21; OHEBNÁ ELEKTROINSTALAČNÍ TRUBKA; FeZn+PVC; 3/4"; 26,4/21,0mm; UV ODOLNÁ; HP-EF-21</t>
  </si>
  <si>
    <t>610</t>
  </si>
  <si>
    <t>2I.4.8</t>
  </si>
  <si>
    <t>HP-EF-36; OHEBNÁ ELEKTROINSTALAČNÍ TRUBKA; FeZn+PVC; 1 1/4"; 41,8/35,4mm; UV ODOLNÁ; HP-EF-36</t>
  </si>
  <si>
    <t>300</t>
  </si>
  <si>
    <t>2I.4.9</t>
  </si>
  <si>
    <t>6040ZN; ELEKTROINSTALAČNÍ TRUBKA EN OCELOVÁ TUHÁ ZINKOVANÁ, VNĚJŠÍ / VNITŘNÍ PRŮMĚR ø40 / 34,4mm, ZÁVIT M40; 6040ZN</t>
  </si>
  <si>
    <t>2I.4.10</t>
  </si>
  <si>
    <t>6025ZN; ELEKTROINSTALAČNÍ TRUBKA EN OCELOVÁ TUHÁ ZINKOVANÁ, VNĚJŠÍ / VNITŘNÍ PRŮMĚR ø25 / 20,6mm, ZÁVIT M25; 6025ZN</t>
  </si>
  <si>
    <t>2I.4.11</t>
  </si>
  <si>
    <t>MARS; KABELOVÝ ŽLAB S VÍKEM, PERFOROVANÝ, FeZn, 62/50, vč. PŘÍSLUŠENSTVÍ a VÝLOŽNÍKŮ; NKZI 50X62X0.70</t>
  </si>
  <si>
    <t>420</t>
  </si>
  <si>
    <t>2I.4.12</t>
  </si>
  <si>
    <t>MARS; KABELOVÝ ŽLAB S VÍKEM BEZ PERFORACE, FeZn, 500/100, PŘÍSLUŠENSTVÍ; NKZIN 100X500X0.70</t>
  </si>
  <si>
    <t>1030</t>
  </si>
  <si>
    <t>2I.4.13</t>
  </si>
  <si>
    <t>MARS; KABELOVÝ ŽLAB S VÍKEM BEZ PERFORACE, FeZn, 250/100, PŘÍSLUŠENSTVÍ; NKZIN 100X250</t>
  </si>
  <si>
    <t>150</t>
  </si>
  <si>
    <t>2I.4.14</t>
  </si>
  <si>
    <t>SONAP A 76; KABELOVÁ PŘÍCHYTKA SONAP 76 TYP A, ROZSAH SEVŘENÍ 55-76 mm; 5100109</t>
  </si>
  <si>
    <t>880</t>
  </si>
  <si>
    <t>2I.4.15</t>
  </si>
  <si>
    <t>NASPOJKOVÁNÍ STÁVAJÍCÍHO KABELU  K VEŘEJNÉMU OSVĚTLENÍ OD DEMONTOVANÉHO STOŽÁRU VEŘEJNÉHO OSVĚTLENÍ PŘED SO222, VČETNĚ ZAMĚŘENÍ, ZJIŠTĚNÍ A IDENTIFIKACE STÁV. KABELU A VČETNĚ VÝKOPU, CHRÁNIČEK, VÝSTRAŽNÉ FÓLIE. PÍSKOVÉHO LOŽE A ZPĚTNÉHO ZÁHOZU VÝKOPU</t>
  </si>
  <si>
    <t>2I.4.16</t>
  </si>
  <si>
    <t>MARS; KABELOVÝ ŽLAB S VÍKEM BEZ PERFORACE, FeZn, 125/100, PŘÍSLUŠENSTVÍ; NKZIN 100X125X0.70</t>
  </si>
  <si>
    <t>140</t>
  </si>
  <si>
    <t>2I.4.17</t>
  </si>
  <si>
    <t>R-400; KABELOVÝ ROŠT FeZn TYP: R-400 ŠÍŘKA 400 mm</t>
  </si>
  <si>
    <t>2I.4.18</t>
  </si>
  <si>
    <t>H07V-K 16mm2 GNYE; IZOLOVANÝ VODIČ OHEBNÝ, BARVA IZOLACE: ŽLUTÁ/ZELENÁ, 16 mm2</t>
  </si>
  <si>
    <t>50</t>
  </si>
  <si>
    <t>2I.5</t>
  </si>
  <si>
    <t>Doplnění uzemnění - hlavní - technologie</t>
  </si>
  <si>
    <t>2I.5.1</t>
  </si>
  <si>
    <t>FeZn 30x4; ZEMNÍCÍ PÁSEK FeZn 30x4; FeZn 30x4</t>
  </si>
  <si>
    <t>100</t>
  </si>
  <si>
    <t>2I.5.2</t>
  </si>
  <si>
    <t>FeZn D=10mm; ZEMNÍCÍ DRÁT D=10mm; FeZn D=10mm</t>
  </si>
  <si>
    <t>m (alt. kg)</t>
  </si>
  <si>
    <t>2I.5.3</t>
  </si>
  <si>
    <t>SP1; PŘIPOJOVACÍ SVORKA, FeZn</t>
  </si>
  <si>
    <t>2I.5.4</t>
  </si>
  <si>
    <t>SR02; SVORKA - PRO PÁSEK - PÁSEK, FeZn</t>
  </si>
  <si>
    <t>2I.5.5</t>
  </si>
  <si>
    <t>SR03; SVORKA - PRO PÁSEK - DRÁT, FeZn</t>
  </si>
  <si>
    <t>2I.5.6</t>
  </si>
  <si>
    <t>SS; SVORKA - PRO DRÁT- DRÁT, FeZn</t>
  </si>
  <si>
    <t>2I.5.7</t>
  </si>
  <si>
    <t>GUMOASFALTOVÝ NÁTĚR</t>
  </si>
  <si>
    <t>2I.6</t>
  </si>
  <si>
    <t>Nová rozvodna SO222.1 - kabelové trasy, uzemnění</t>
  </si>
  <si>
    <t>2I.6.1</t>
  </si>
  <si>
    <t>DRÁT 8mm, AlMgSi</t>
  </si>
  <si>
    <t>2I.6.2</t>
  </si>
  <si>
    <t>SVORKA  ZKUŠEBNÍ, NEREZ ø8÷10mm/NEREZ  ø8÷10mm</t>
  </si>
  <si>
    <t>2I.6.3</t>
  </si>
  <si>
    <t>LHD; HRANATÁ LIŠTA, PVC, 20X40, PŘÍSLUŠENSTVÍ; LHD_40X20</t>
  </si>
  <si>
    <t>2I.6.4</t>
  </si>
  <si>
    <t>LH; HRANATÁ LIŠTA, PVC, 15X10, PŘÍSLUŠENSTVÍ; LH_15X10</t>
  </si>
  <si>
    <t>2I.6.5</t>
  </si>
  <si>
    <t>LHD; HRANATÁ LIŠTA, PVC, 32X15, PŘÍSLUŠENSTVÍ; LHD_32X15</t>
  </si>
  <si>
    <t>2I.6.6</t>
  </si>
  <si>
    <t>LH; HRANATÁ LIŠTA, PVC, 60X40, PŘÍSLUŠENSTVÍ; LH_60X40</t>
  </si>
  <si>
    <t>2I.6.7</t>
  </si>
  <si>
    <t>PV1h; PODPĚRA  PRO DRÁT DO ZDIVA</t>
  </si>
  <si>
    <t>2I.6.8</t>
  </si>
  <si>
    <t>2I.6.9</t>
  </si>
  <si>
    <t>OT; OCHRANNÁ TRUBKA; 1,7 m NEREZ</t>
  </si>
  <si>
    <t>2I.6.10</t>
  </si>
  <si>
    <t>V4A; PÁSEK 30x3,5mm, NEREZ</t>
  </si>
  <si>
    <t>80</t>
  </si>
  <si>
    <t>2I.6.11</t>
  </si>
  <si>
    <t xml:space="preserve">PV23 NEREZ; PODPĚRA PRO VEDENÍ HROMOSVODU - PRO PLECHOVÉ STŘECHY, </t>
  </si>
  <si>
    <t>2I.6.12</t>
  </si>
  <si>
    <t>SR02; SVORKA - PRO PÁSEK - PÁSEK, NEREZ</t>
  </si>
  <si>
    <t>2I.6.13</t>
  </si>
  <si>
    <t>SR03 b; SVORKA - PRO PÁSEK - DRÁT, NEREZ</t>
  </si>
  <si>
    <t>2I.6.14</t>
  </si>
  <si>
    <t>VÝKOP PRO ULOŽENÍ ZEMNÍCÍHO PÁSKU vč. ZÁHOZU š x h = 50x100cm</t>
  </si>
  <si>
    <t>Demontážní práce</t>
  </si>
  <si>
    <t>2II.1</t>
  </si>
  <si>
    <t>DEMONTÁŽ -  VÝZBROJE VÝVODŮ STÁVAJÍCÍCH SERVOPOHONŮ, OSVĚTLENÍ, ZÁSUVEK A KLADKOSTROJE UMÍSTĚNÝCH V SO222, 223 STÁV. ROZVÁDĚČE rm222.2 (POLE 9,10,11) v SO072</t>
  </si>
  <si>
    <t>2II.2</t>
  </si>
  <si>
    <t>DEMONTÁŽ -  PŘÍPOJNICOVÝ MOST DO 1600A STÁV. ROZVÁDĚČE rm222.2  v SO072</t>
  </si>
  <si>
    <t>2II.3</t>
  </si>
  <si>
    <t>DEMONTÁŽ - SKŘÍŇ ROZVÁDĚČ do 1000x700x2300, VČETNĚ VÝZBROJE</t>
  </si>
  <si>
    <t>2II.4</t>
  </si>
  <si>
    <t>DEMONTÁŽ OVLÁDACÍ SKŘÍŇKA POHONŮ A OSVĚTLENÍ V SO222, 223 (MATERIÁL LITINA, POLYESTER)</t>
  </si>
  <si>
    <t>75</t>
  </si>
  <si>
    <t>2II.5</t>
  </si>
  <si>
    <t>SVÍTIDLO ŽÁROVKOVÉ (SO232)</t>
  </si>
  <si>
    <t>61</t>
  </si>
  <si>
    <t>2II.6</t>
  </si>
  <si>
    <t>DEMONTÁŽ KABEL DO 3x240+120, (SO072), ULOŽENÍ PEVNĚ</t>
  </si>
  <si>
    <t>200</t>
  </si>
  <si>
    <t>2II.7</t>
  </si>
  <si>
    <t>DEMONTÁŽ KABEL DO 4x120, K ČERPADLŮM 160kW (SO072-SO222), ULOŽENÍ PEVNĚ A V ZEMI</t>
  </si>
  <si>
    <t>1200</t>
  </si>
  <si>
    <t>2II.8</t>
  </si>
  <si>
    <t>DEMONTÁŽ KABEL DO 4x35, K ČERPADLŮM 18,5kW (SO072-SO222), ULOŽENÍ PEVNĚ A V ZEMI</t>
  </si>
  <si>
    <t>400</t>
  </si>
  <si>
    <t>2II.9</t>
  </si>
  <si>
    <t>DEMONTÁŽ KABEL DO 5x4, K MALÝM ČERPADLŮM, SERVOPOHONŮM, ZÁSUVKÁM, OSVĚTLENÍ  (SO072-SO222, 223), ULOŽENÍ PEVNĚ A V ZEMI</t>
  </si>
  <si>
    <t>32000</t>
  </si>
  <si>
    <t>2II.10</t>
  </si>
  <si>
    <t>DEMONTÁŽ KABEL DO 12x2,5, K SERVOPOHONŮM, OVLÁDACÍM SKŘÍŇKÁM POHONŮ (SO072-SO222, 223), MEZI MaR a STÁV. RM222.2 (SO072), ULOŽENÍ PEVNĚ A V ZEMI</t>
  </si>
  <si>
    <t>21000</t>
  </si>
  <si>
    <t>2II.11</t>
  </si>
  <si>
    <t>DEMONTÁŽ KABEL DO 5x10, PŘÍVODY OSVĚTLENÍ, KLADKOSTROJ (SO072-SO222, 223), ULOŽENÍ PEVNĚ A V ZEMI</t>
  </si>
  <si>
    <t>2II.12</t>
  </si>
  <si>
    <t>ODPOJENÍ KABEL DO 3x240+120, (SO072), ULOŽENÍ PEVNĚ</t>
  </si>
  <si>
    <t>2II.13</t>
  </si>
  <si>
    <t>ODPOJENÍ KABEL DO 4x120, K ČERPADLŮM 160kW (SO072-SO222), ULOŽENÍ PEVNĚ A V ZEMI</t>
  </si>
  <si>
    <t>2II.14</t>
  </si>
  <si>
    <t>ODPOJENÍ KABEL DO 4x35, K ČERPADLŮM 18,5kW (SO072-SO222), ULOŽENÍ PEVNĚ A V ZEMI</t>
  </si>
  <si>
    <t>2II.15</t>
  </si>
  <si>
    <t>ODPOJENÍ KABEL DO 5x4, K MALÝM ČERPADLŮM, SERVOPOHONŮM, ZÁSUVKÁM, OSVĚTLENÍ  (SO072-SO222, 223), ULOŽENÍ PEVNĚ A V ZEMI</t>
  </si>
  <si>
    <t>2II.16</t>
  </si>
  <si>
    <t>ODPOJENÍ KABEL DO 12x2,5, K SERVOPOHONŮM, OVLÁDACÍM SKŘÍŇKÁM POHONŮ (SO072-SO222, 223), MEZI MaR a STÁV. RM222.2 (SO072), ULOŽENÍ PEVNĚ A V ZEMI</t>
  </si>
  <si>
    <t>2II.17</t>
  </si>
  <si>
    <t>ODPOJENÍ KABEL DO 5x10, PŘÍVODY OSVĚTLENÍ, KLADKOSTROJ (SO072-SO222, 223), ULOŽENÍ PEVNĚ A V ZEMI</t>
  </si>
  <si>
    <t>2II.18</t>
  </si>
  <si>
    <t>DEMONTÁŽ NOSNÝ MATERIÁL KABEL. TRAS, TRUBKY, ŽLABY</t>
  </si>
  <si>
    <t>Nátěry - neobsazeno</t>
  </si>
  <si>
    <t>Zemní a stavební práce - neobsazeno</t>
  </si>
  <si>
    <t>Speciální práce</t>
  </si>
  <si>
    <t>5.1</t>
  </si>
  <si>
    <t>OŽIVENÍ, KOMPLEXNÍ ZKOUŠKY</t>
  </si>
  <si>
    <t>kpl</t>
  </si>
  <si>
    <t>5.2</t>
  </si>
  <si>
    <t>KONTROLA STÁTNÍM ORGÁNEM - TIČR</t>
  </si>
  <si>
    <t>5.3</t>
  </si>
  <si>
    <t>VÝCHOZÍ REVIZE</t>
  </si>
  <si>
    <t>U všech navržených přístrojů lzte použít jiné typy ale stejných parametrů jako navržené v této PD; veškeré náklady spojené se změnou typů včetně zpracování PD skutečného stavu nese zhotovitel stavby</t>
  </si>
  <si>
    <t>Přirážky</t>
  </si>
  <si>
    <t>6.1</t>
  </si>
  <si>
    <t>Doprava dodávek</t>
  </si>
  <si>
    <t>6.2</t>
  </si>
  <si>
    <t>Přesun dodávek</t>
  </si>
  <si>
    <t>6.3</t>
  </si>
  <si>
    <t>Podíl přidružených výkonů montážních prací</t>
  </si>
  <si>
    <t>6.4</t>
  </si>
  <si>
    <t>Ekologická likvidace demontovaných prvků a kabeláže</t>
  </si>
  <si>
    <t>6.5</t>
  </si>
  <si>
    <t>Rizika a pojištění</t>
  </si>
  <si>
    <t>6.6</t>
  </si>
  <si>
    <t>6.7</t>
  </si>
  <si>
    <t>CELKEM</t>
  </si>
  <si>
    <t xml:space="preserve"> D2410148A002</t>
  </si>
  <si>
    <t>SO222, SU222, SO223 a SO222.1 - Výkaz / výměr</t>
  </si>
  <si>
    <t>Investor/Client</t>
  </si>
  <si>
    <t>ČEPRO, a. s.</t>
  </si>
  <si>
    <t>Část/Part</t>
  </si>
  <si>
    <t>ASŘ a MaR - část skladu</t>
  </si>
  <si>
    <t>Objednatel/Customer</t>
  </si>
  <si>
    <t>Podčást/Subsection</t>
  </si>
  <si>
    <t>Název akce/Project</t>
  </si>
  <si>
    <t>OBNOVA ROZVODNY OBJ. Č. 222/223 SKLADU PHM ŠLAPANOV</t>
  </si>
  <si>
    <t>SO / PS_CO/PU</t>
  </si>
  <si>
    <t>SO222, SU222, SO223 a SO222.1</t>
  </si>
  <si>
    <t>Zak. číslo/Project No.</t>
  </si>
  <si>
    <t>PRJ241048</t>
  </si>
  <si>
    <t>Prof. Díl/Professions</t>
  </si>
  <si>
    <t>Stupeň PD/PD Stage</t>
  </si>
  <si>
    <t>Prof. část/ Prof. Part</t>
  </si>
  <si>
    <t>Datum změny:</t>
  </si>
  <si>
    <t>Září 2019</t>
  </si>
  <si>
    <t>Říjen 2019</t>
  </si>
  <si>
    <t>Listopad 2019</t>
  </si>
  <si>
    <t>Množství celkem k období</t>
  </si>
  <si>
    <t>Cena celkem k fakturaci</t>
  </si>
  <si>
    <t>Zbývá množství</t>
  </si>
  <si>
    <t>Zbýva Kč</t>
  </si>
  <si>
    <t>MON</t>
  </si>
  <si>
    <t>Montáže</t>
  </si>
  <si>
    <t>A1</t>
  </si>
  <si>
    <t>Rozváděč +222DT1 v S0222.1 pro ASŘ a MaR SO222 a SU222</t>
  </si>
  <si>
    <t xml:space="preserve">Oceloplechová skříň 800x2000x600 mm (Š x V x H), IP55/20, RAL7032, zámek univerz. elektro, nap.soust. 1NPE~50Hz230V/TN-S, přívody/vývody spodem, Ochranná opatření před úrazem elektrickým proudem dle ČSN 332000-4-41 ed.2 -SELV, FELV, automatickým odpojením od zdroje, značení vodičů dle ČSN EN 60204-1, např. RITTAL ( ekvivalentní zařízení je možné ) </t>
  </si>
  <si>
    <t>kus</t>
  </si>
  <si>
    <t xml:space="preserve">Příslušenství skříně (dveře, montážní panely, boční, zadní a horní panely), např. RITTAL ( ekvivalentní zařízení je možné ) </t>
  </si>
  <si>
    <t xml:space="preserve">Sokl pro rozváděč 100 mm, např. RITTAL ( ekvivalentní zařízení je možné ) </t>
  </si>
  <si>
    <t xml:space="preserve">SIMATIC S7-1500, MOUNTING RAIL 830 MM (APPR. 32.7 INCH) INCL. GROUNDING ELEMENT, např. SIEMENS ( ekvivalentní zařízení je možné ) </t>
  </si>
  <si>
    <t xml:space="preserve">S7-1500 PM 1507 STABILIZOVANÝ ZDROJ, 120/230VAC, 24VDC/8A, např. SIEMENS ( ekvivalentní zařízení je možné ) </t>
  </si>
  <si>
    <t xml:space="preserve">S7-1500, IM 155-5 PN HF INTERFACE MODULE FOR ET 200MP ELECTRONIC MODULES, např. SIEMENS ( ekvivalentní zařízení je možné ) </t>
  </si>
  <si>
    <t xml:space="preserve">S7 MICRO MEMORY CARD, 64KB, např. SIEMENS ( ekvivalentní zařízení je možné ) </t>
  </si>
  <si>
    <t xml:space="preserve">S7-1500 SM521 KARTA DIG. VSTUPŮ, 32DI x 24V DC, HF, INPUT DELAY 0.05...20mS, např. SIEMENS ( ekvivalentní zařízení je možné ) </t>
  </si>
  <si>
    <t xml:space="preserve">S7-1500 SM 522 KARTA DIG. VÝSTUPŮ, 32 x DO 24VDC 0,5A, HF, např. SIEMENS ( ekvivalentní zařízení je možné ) </t>
  </si>
  <si>
    <t xml:space="preserve">S7-1500 SM 531 KARTA ANALOG. VSTUPŮ, 8 x AI, U/I/R/RTD BA, 16 BITS, např. SIEMENS ( ekvivalentní zařízení je možné ) </t>
  </si>
  <si>
    <t xml:space="preserve">S7-1500 SM 532 KARTA ANALOG. VSTUPŮ, 4 x AO, např. SIEMENS ( ekvivalentní zařízení je možné ) </t>
  </si>
  <si>
    <t xml:space="preserve">Front connector, 40-pin, with spring-loaded terminals, např. SIEMENS ( ekvivalentní zařízení je možné ) </t>
  </si>
  <si>
    <t xml:space="preserve">SIMATIC NET INDUSTRIAL ETHERNET TP CORD RJ45/RJ45, CAT 6,  např. SIEMENS ( ekvivalentní zařízení je možné ) </t>
  </si>
  <si>
    <t xml:space="preserve">ETHERNET KONEKTOR, např. SIEMENS ( ekvivalentní zařízení je možné ) </t>
  </si>
  <si>
    <t xml:space="preserve">OSVĚTLENÍ ROZVÁDĚČE , např. RITTAL ( ekvivalentní zařízení je možné ) </t>
  </si>
  <si>
    <t xml:space="preserve">KONCOVÝ POLOHOVÝ SPÍNAČ NA DVEŘE , např. RITTAL ( ekvivalentní zařízení je možné ) </t>
  </si>
  <si>
    <t xml:space="preserve">SOKLOVÁ ZÁSUVKA NA LIŠTU , např. RITTAL ( ekvivalentní zařízení je možné ) </t>
  </si>
  <si>
    <t xml:space="preserve">VENTILÁTOR 230VAC/30W-155mł/h,IP43,52dB , např. RITTAL ( ekvivalentní zařízení je možné ) </t>
  </si>
  <si>
    <t xml:space="preserve">MŘÍŽKA BEZ FILTRU, např. RITTAL ( ekvivalentní zařízení je možné ) </t>
  </si>
  <si>
    <t xml:space="preserve">FILTR DO SACÍ MŘÍŽKY, např. RITTAL ( ekvivalentní zařízení je možné ) </t>
  </si>
  <si>
    <t xml:space="preserve">VĚTRACÍ STŘÍŠKA PRO ROZVÁDĚČ, např. RITTAL ( ekvivalentní zařízení je možné ) </t>
  </si>
  <si>
    <t xml:space="preserve">TOPNÉ TĚLESO, 230VAC, 200W, např. RITTAL ( ekvivalentní zařízení je možné ) </t>
  </si>
  <si>
    <t xml:space="preserve">TERMOSTAT MAX. SPÍNANÝ PROUD 6A PŘI 250VAC , např. RITTAL ( ekvivalentní zařízení je možné ) </t>
  </si>
  <si>
    <t>OVLADAČ "HŘIB ¸40", KOMPLETNÍ PŘÍSTROJ, NOUZOVÉ ZASTAVENÍ, KLÍČEM, IP65, např. Telemecanique ( ekvivalentní zařízení je možné )</t>
  </si>
  <si>
    <t>OVLÁDACÍ HLAVICE - ø22mm; 2 POLOHY, ČERNÝ, IP66, např. Telemecanique ( ekvivalentní zařízení je možné )</t>
  </si>
  <si>
    <t>SPÍNACÍ JEDNOTKA DVOJITÁ (2Z) , např. Telemecanique ( ekvivalentní zařízení je možné )</t>
  </si>
  <si>
    <t>STANDARTNÍ NOSIČ ŠTÍTKŮ (30x40 mm), např. Telemecanique ( ekvivalentní zařízení je možné )</t>
  </si>
  <si>
    <t>LED SIGNÁLKA, 230VAC, IP55, ZELENÁ</t>
  </si>
  <si>
    <t>PŘEPĚŤOVÁ  OCHRANA 3.STUPNĚ, 230AC, např. PHOENIX CONTACT ( ekvivalentní zařízení je možné )</t>
  </si>
  <si>
    <t>PATICE PRO PŘEP. OCHR. 3.STUPNĚ, SE SIGNAZAČNÍM KONTAKTEM, např. PHOENIX CONTACT ( ekvivalentní zařízení je možné )</t>
  </si>
  <si>
    <t>PŘEPĚŤOVÁ OCHRANA PRO OBVODY MaR,, 2-VODIČE, 4-20 mA, II 2(1)G Ex ia  [ia Ga] IIC T4/T6 Gb, např. PHOENIX CONTACT ( ekvivalentní zařízení je možné )</t>
  </si>
  <si>
    <t>PŘEPĚŤOVÁ OCHRANA PRO OBVODY MaR, 2-VODIČE, 4-20mA, např. PHOENIX CONTACT ( ekvivalentní zařízení je možné )</t>
  </si>
  <si>
    <t>PŘEPĚŤOVÁ OCHRANA PRO OBVODY MaR; RS-485 INTERFACE; CAT.III/D, Un/In 12VDC/450mA, VČETNĚ PATICE;, např. PHOENIX CONTACT ( ekvivalentní zařízení je možné )</t>
  </si>
  <si>
    <t>PŘEPĚŤOVÁ OCHRANA PRO OBVODY MaR, 2-VODIČE, 24VDC, např. PHOENIX CONTACT ( ekvivalentní zařízení je možné )</t>
  </si>
  <si>
    <t>DVOUPÓLOVÝ JISTIČ, D20/4, 20A</t>
  </si>
  <si>
    <t>DVOUPÓLOVÝ JISTIČ, D10/2, 10A</t>
  </si>
  <si>
    <t>DVOUPÓLOVÝ JISTIČ, D6/2, 6A</t>
  </si>
  <si>
    <t>DVOUPÓLOVÝ JISTIČ, D2/2, 2A</t>
  </si>
  <si>
    <t>DVOUPÓLOVÝ JISTIČ, C16/2, 16A</t>
  </si>
  <si>
    <t>DVOUPÓLOVÝ JISTIČ, C4/2, 4A</t>
  </si>
  <si>
    <t>DVOUPÓLOVÝ JISTIČ, C20/2, 20A, DC</t>
  </si>
  <si>
    <t>DVOUPÓLOVÝ JISTIČ, C6/2, 6A, DC</t>
  </si>
  <si>
    <t>DVOUPÓLOVÝ JISTIČ, C2/2, 2A, DC</t>
  </si>
  <si>
    <t>DVOUPÓLOVÝ JISTIČ, C1/1+N, 1A</t>
  </si>
  <si>
    <t>DVOUPÓLOVÝ JISTIČ, C2/1+N, 2A</t>
  </si>
  <si>
    <t>JEDNOPÓLOVÝ JISTIČ, C2/1, 2A</t>
  </si>
  <si>
    <t>JEDNOPÓLOVÝ JISTIČ, B2/1, 2A</t>
  </si>
  <si>
    <t>PODPĚŤOVÁ SPOUŠŤ, 230VAC</t>
  </si>
  <si>
    <t>PODPĚŤOVÁ SPOUŠŤ, 24VDC</t>
  </si>
  <si>
    <t>SIGNALIZAČNÍ KONTAKT PRO JISTIČE</t>
  </si>
  <si>
    <t xml:space="preserve">STABILIZOVANÝ MODULÁRNÍ NAPĚŤOVÝ ZDROJ, 230VAC, VÝSTUP 24VDC, 20A, ŘÍZENÝ, IZOLOVANÝ, URČENO PRO REDUNDANTNÍ NAPÁJENÍ, PARALERNÍ CHOD, např. SITOP SIEMENS ( ekvivalentní zařízení je možné ) </t>
  </si>
  <si>
    <t xml:space="preserve">STABILIZOVANÝ MODULÁRNÍ NAPĚŤOVÝ ZDROJ, 230VAC, VÝSTUP 24VDC, 5A, ŘÍZENÝ, IZOLOVANÝ, URČENO PRO REDUNDANTNÍ NAPÁJENÍ, PARALERNÍ CHOD, např. SITOP SIEMENS ( ekvivalentní zařízení je možné ) </t>
  </si>
  <si>
    <t xml:space="preserve">SIGNALIZAČNÍ MODUL PRO ZDROJ, např. SITOP SIEMENS ( ekvivalentní zařízení je možné ) </t>
  </si>
  <si>
    <t xml:space="preserve">SELEKTIVNÍ MODUL PRO ROZDĚLENÍ ZATÍŽENÍ PŘI 24VDC S HLÍDÁNÍM PŘETÍŽENÍ A ZKRATU, 4xVSTUP 24VDC A VÝSTUP 24VDC, 40A, např. SITOP SIEMENS ( ekvivalentní zařízení je možné ) </t>
  </si>
  <si>
    <t xml:space="preserve">SELEKTIVNÍ MODUL PRO ROZDĚLENÍ ZATÍŽENÍ PŘI 24VDC S HLÍDÁNÍM PŘETÍŽENÍ A ZKRATU, 4xVSTUP 24VDC A VÝSTUP 24VDC, 10A, např. SITOP SIEMENS ( ekvivalentní zařízení je možné ) </t>
  </si>
  <si>
    <t xml:space="preserve">POMOCNÉ RELÉ 230VAC, 4xNO/NC, 8A, PATICE, SPONA, SIGNAL. MODUL, např. SIEMENS, SCHRACK ( ekvivalentní zařízení je možné ) </t>
  </si>
  <si>
    <t>POMOCNÉ RELÉ 24VDC, 4xNO/NC, 8A, PATICE, SPONA, SIGNAL. MODUL, např. SIEMENS, SCHRACK ( ekvivalentní zařízení je možné )</t>
  </si>
  <si>
    <t>POMOCNÉ RELÉ 24VDC, 1xNO/NC, gold, 6A, PATICE, SPONA, SIGNAL. MODUL, např. SIEMENS, SCHRACK ( ekvivalentní zařízení je možné )</t>
  </si>
  <si>
    <t xml:space="preserve">BEZPEČNOSTNÍ RELÉ, 24VDC, 4 BEZP KONT, 1 SIG KONT, např. PNOZ PILZ ( ekvivalentní zařízení je možné ) </t>
  </si>
  <si>
    <t xml:space="preserve">ROZŠIŘUJÍCÍ MODUL PRO BEZPEČNOSTNÍ RELÉ, 24VD, 4 BEZP KONT, 1 SIG KONT, např. PNOZ PILZ ( ekvivalentní zařízení je možné ) </t>
  </si>
  <si>
    <t xml:space="preserve">PANELOVÁ PORUCHOVÁ SIGNALIZACE, 8xDIGITÁLNÍ VSTUP PRO PORUCHU 24VDC, VOLITELNÁ LOGIKA, DIAGNOSTIKA SLEDU PORUCH, ZOBRAZENÍ PORUCH, ARCHIV PORUCH, NASTAVENÍ REAKCE NA PORUCHU, RESETOVACÍ TLAČÍTKO, VÝSTUP RELÉ SDRUŽENÉ PORUCHY, RELÉ PRO HOUKAČKU, NAPÁJENÍ 24VDC, např. MERCOS ( ekvivalentní zařízení je možné ) </t>
  </si>
  <si>
    <t xml:space="preserve">ODDĚLOVACÍ JEDNOTKA PRO ANALOG - PROVEDENÍ EEx ia II, VSTUPNÍ SIGNÁL 2 x 4-20mA, VÝSTUP: 2 KANÁLY 4-20mA NoEx, NAPÁJENÍ 20-30V DC, např. PEPPERL+FUCHS ( ekvivalentní zařízení je možné ) </t>
  </si>
  <si>
    <t xml:space="preserve">IZOLOVANÝ PŘEVODNÍK PRO ANALOGOVÝ SIGNÁL SE ZDROJEM POMOCNÉHO NAPĚTÍ, 4-20mA/4-20mA, MOŽNOST KONFIGURACE, NAPÁJENÍ 24VDC, např. MERCOS, PEPPERL+FUCHS ( ekvivalentní zařízení je možné ) </t>
  </si>
  <si>
    <t xml:space="preserve">HART to MODBUS converter HCS, např. MOORE INDUSTRIES ( ekvivalentní zařízení je možné ) </t>
  </si>
  <si>
    <t xml:space="preserve">SERIAL DEVICE SERVER, 2x RS-422/485 PIN PORT, 1x ETH 8 PIN, RJ45, 2 kV ISOLATION PROTECTIONM Nport 5232I, např. MOXA ( ekvivalentní zařízení je možné ) </t>
  </si>
  <si>
    <t>POJISTKOVÁ DESKA S DÁLKOVOU SIGNALIZACÍ; NAPĚTÍ 24VDC/AC; MAX. PROUD DESKY 10A</t>
  </si>
  <si>
    <t xml:space="preserve">IZOLOVANÝ PŘEVODNÍK 5-105Ω / 4-20mA, např. MERCOS, PEPPERL+FUCHS ( ekvivalentní zařízení je možné ) </t>
  </si>
  <si>
    <t>NOŽOVÁ POJISTKOVÁ SVORKA; POJISTKA ø5x20mm; 30V / 6,3A, LED, BOČNICE</t>
  </si>
  <si>
    <t>ŘADOVÁ BEZŠROUBÁ PRUŽINOVÁ SVORKA, ŠEDÁ, 2,5 mm2, např. WAGO ( ekvivalentní zařízení je možné )</t>
  </si>
  <si>
    <t>ŘADOVÁ BEZŠROUBÁ PRUŽINOVÁ SVORKA, MODRÁ, 2,5 mm2, např. WAGO ( ekvivalentní zařízení je možné )</t>
  </si>
  <si>
    <t>ŘADOVÁ BEZŠROUBÁ PRUŽINOVÁ SVORKA, ŽLUTO/ZELENÁ, 2,5 mm2, např. WAGO ( ekvivalentní zařízení je možné )</t>
  </si>
  <si>
    <t>ŘADOVÁ BEZŠROUBÁ PRUŽINOVÁ SVORKA, ŠEDÁ, 4 mm2, např. WAGO ( ekvivalentní zařízení je možné )</t>
  </si>
  <si>
    <t>ŘADOVÁ BEZŠROUBÁ PRUŽINOVÁ SVORKA, MODRÁ, 4 mm2, např. WAGO ( ekvivalentní zařízení je možné )</t>
  </si>
  <si>
    <t>ŘADOVÁ BEZŠROUBÁ PRUŽINOVÁ SVORKA, ŽLUTO/ZELENÁ, 4 mm2, např. WAGO ( ekvivalentní zařízení je možné )</t>
  </si>
  <si>
    <t>ŘADOVÁ BEZŠROUBÁ PRUŽINOVÁ SVORKA 4-VODIČOVÁ, ŠEDÁ, 2,5 mm2, např. WAGO ( ekvivalentní zařízení je možné )</t>
  </si>
  <si>
    <t>ŘADOVÁ BEZŠROUBÁ PRUŽINOVÁ SVORKA 4-VODIČOVÁ, ŽLUTO/ZELENÁ, 2,5 mm2, např. WAGO ( ekvivalentní zařízení je možné )</t>
  </si>
  <si>
    <t>ŘADOVÁ SVORKA, ŠEDÁ, 6 mm2, např. WAGO ( ekvivalentní zařízení je možné )</t>
  </si>
  <si>
    <t>ŘADOVÁ SVORKA, ŽLUTO/ZELENÁ, 6 mm2, např. WAGO ( ekvivalentní zařízení je možné )</t>
  </si>
  <si>
    <t>MONTÁŽNÍ MATERIÁL (ŽLABY, VODIČE, LIŠTY ATD.)</t>
  </si>
  <si>
    <t>A2</t>
  </si>
  <si>
    <t>Rozváděč +223DT2 v S0222.1 pro ASŘ a MaR SO223 - MM</t>
  </si>
  <si>
    <t xml:space="preserve">Oceloplechová skříň 800x2000x600 mm (Š x V x H), prosklené dveře, IP55/20, RAL7032, zámek univerz. elektro, nap.soust. 1NPE~50Hz230V/TN-S, přívody/vývody spodem, Ochranná opatření před úrazem elektrickým proudem dle ČSN 332000-4-41 ed.2 -SELV, FELV, automatickým odpojením od zdroje, značení vodičů dle ČSN EN 60204-1, např. RITTAL ( ekvivalentní zařízení je možné ) </t>
  </si>
  <si>
    <t xml:space="preserve">Příslušenství skříně (vnitřní otočný rám, systémové chassis, 4 ks montážní panely pro převodníky MVD), např. RITTAL ( ekvivalentní zařízení je možné ) </t>
  </si>
  <si>
    <t xml:space="preserve">Příslušenství skříně (prosklené dveře, montážní panely, boční, zadní a horní panely), např. RITTAL ( ekvivalentní zařízení je možné ) </t>
  </si>
  <si>
    <t xml:space="preserve">SERIAL DEVICE SERVER, 1x RS-422/485 PIN PORT, 1x RS-232 PIN PORT, 1x ETH 8PIN RJ45, 2 kV ISOLATION PROTECTIONM Nport 5230, např. MOXA ( ekvivalentní zařízení je možné ) </t>
  </si>
  <si>
    <t>B</t>
  </si>
  <si>
    <t>Polní instrumentace</t>
  </si>
  <si>
    <t>SO 222 - KZ část skladu</t>
  </si>
  <si>
    <t>MĚŘENÍ TLAKU DIFERENČNÍ; 0-6,3 MPa; Ex II 1/2 G Ex db T6-T4 Ga/Gb, 4÷20mA HART; AISI 316L; PTFE; SILIKONOVÝ OLEJ; KAB. VÝVODKA 1/2"-14 NPT; DISPLEJ; KALIB. LIST ROSEMOUNT ( ekvivalentní zařízení je možné )</t>
  </si>
  <si>
    <t>Kontinuální měření dif. tlaku - procesní připojení pro čidlo - zkušební (třícestný) ventil z uhlíkové oceli s maticí M20×1,5, impulsní potrubí</t>
  </si>
  <si>
    <t>MĚŘENÍ TLAKU; 0-6,3 MPa; Ex II 1/2 G Ex db T6-T4 Ga/Gb, 4÷20mA HART; AISI 316L; PTFE; SILIKONOVÝ OLEJ; KAB. VÝVODKA 1/2"-14 NPT; DISPLEJ; KALIB. LIST ROSEMOUNT ( ekvivalentní zařízení je možné )</t>
  </si>
  <si>
    <t>Kontinuální měření tlaku - procesní připojení pro čidlo - zkušební (třícestný) ventil z uhlíkové oceli s maticí M20×1,5, impulsní potrubí</t>
  </si>
  <si>
    <t>HLADINOVÝ LIMITNÍ SPÍNAČ - VIBRAČNÍ, II 1/2G Ex db IIC T6 Ga/Gb, 2xDPDT, 19÷55VDC/19÷253VAC, M20x1,5, IP66/68, ISO228 G1", PN63, 316L, DÉLKA 44mm; ROSEMOUNT ( ekvivalentní zařízení je možné )</t>
  </si>
  <si>
    <t>HLADINOVÝ LIMITNÍ SPÍNAČ - VIBRAČNÍ - instalační set (výložník pro uchycení na stěnu atd.)</t>
  </si>
  <si>
    <t>TLAKY U ČERPADEL - SDRUŽOVACÍ SVORKOVNICOVÁ SKŘÍŇ Ex e; PLAST; PRO ZONA 1, 2; IP66; II 2 G Ex e IIC T6; ATEX; (227x170x131mm); KAB. VÝV. 1xM25; 2xM20; ZÁSLEPKY 3xM20; 15xSVORKY 2,5mm2; ATD., např. STAHL ( ekvivalentní zařízení je možné )</t>
  </si>
  <si>
    <t>HLADINY U NÁDRŽÍ - SDRUŽOVACÍ SVORKOVNICOVÁ SKŘÍŇ Ex e; PLAST; PRO ZONA 1, 2; IP66; II 2 G Ex e IIC T6; ATEX; (227x170x131mm); KAB. VÝV. 1xM25; 2xM20; ZÁSLEPKY 3xM20; 15xSVORKY 2,5mm2; ATD., např. STAHL ( ekvivalentní zařízení je možné )</t>
  </si>
  <si>
    <t>SIGNALIZACE POLOHY SERVOPOHONU - SDRUŽOVACÍ SVORKOVNICOVÁ SKŘÍŇ Ex e; PLAST; PRO ZONA 1, 2; IP66; II 2 G Ex e IIC T6; ATEX; (227x170x131mm); KAB. VÝV. 1xM25; 4xM20; ZÁSLEPKY 2xM20; 20xSVORKY 2,5mm2; ATD., např. STAHL ( ekvivalentní zařízení je možné )</t>
  </si>
  <si>
    <t>TLAKY VÝTLAK HC - SDRUŽOVACÍ SVORKOVNICOVÁ SKŘÍŇ Ex e; PLAST; PRO ZONA 1, 2; IP66; II 2 G Ex e IIC T6; ATEX; (227x170x131mm); KAB. VÝV. 1xM25; 2xM20; ZÁSLEPKY 3xM20; 15xSVORKY 2,5mm2; ATD., např. STAHL ( ekvivalentní zařízení je možné )</t>
  </si>
  <si>
    <t>TLAKY U PROD. ČERPADEL - SDRUŽOVACÍ SVORKOVNICOVÁ SKŘÍŇ Ex e; PLAST; PRO ZONA 1, 2; IP66; II 2 G Ex e IIC T6; ATEX; (227x170x131mm); KAB. VÝV. 1xM25; 3xM20; ZÁSLEPKY 2xM20; 20xSVORKY 2,5mm2; ATD., např. STAHL ( ekvivalentní zařízení je možné )</t>
  </si>
  <si>
    <t>TEPLOTY U PROD. ČERPADEL - SDRUŽOVACÍ SVORKOVNICOVÁ SKŘÍŇ Ex e; PLAST; PRO ZONA 1, 2; IP66; II 2 G Ex e IIC T6; ATEX; (227x170x131mm); KAB. VÝV. 1xM25; 5xM20; ZÁSLEPKY 2xM20; 20xSVORKY 2,5mm2; ATD., např. STAHL ( ekvivalentní zařízení je možné )</t>
  </si>
  <si>
    <t>VIBRACE PROD. ČERPADLA - SDRUŽOVACÍ SVORKOVNICOVÁ SKŘÍŇ Ex ia; PLAST; PRO ZONA 1, 2; IP66; II 2 G EEx ia IIC T6; ATEX; (227x170x131mm); KAB. VÝV. 1xM25; 4xM20; ZÁSLEPKY 2xM20; 20xSVORKY 2,5mm2; PLOMBOVATELNÁ, ATD., např. STAHL ( ekvivalentní zařízení je možné )</t>
  </si>
  <si>
    <t>SIGNALIZACE POLOHY SERVOPOHONU - SDRUŽOVACÍ SVORKOVNICOVÁ SKŘÍŇ Ex e; PLAST; PRO ZONA 1, 2; IP66; II 2 G Ex e IIC T6; ATEX; (170x170x131mm); KAB. VÝV. 3xM20; ZÁSLEPKY 2xM20; 10xSVORKY 2,5mm2; ATD., např. STAHL ( ekvivalentní zařízení je možné )</t>
  </si>
  <si>
    <t>SDRUŽOVACÍ SVORKOVNICOVÁ SKŘÍŇ - instalační set pro svorkovnicové skříně na OK, např. STAHL ( ekvivalentní zařízení je možné )</t>
  </si>
  <si>
    <t>OVLÁDACÍ SKŘÍŇKA Ex ed; PLAST; PRO ZONA 1, 2; II 2 G EEx ed IIC T6, ATEX; IP66; 2xOVLÁDACÍ TLAČÍTKO VČETNĚ SPÍNACÍ JEDNOTKY NO; KAB.VÝV. 1xM25; 10xSVORKA 2,5mm2; ROZMĚRY URČÍ VÝROBCE  (170x170,5x131mm), např. STAHL ( ekvivalentní zařízení je možné )</t>
  </si>
  <si>
    <t>Ovládací skříňka/panel - dodavatelská dokumentace</t>
  </si>
  <si>
    <t>Ovládací skříňka/panel - instalační set na OK, např. STAHL ( ekvivalentní zařízení je možné )</t>
  </si>
  <si>
    <t>Ovládací skříňka/panel - instalační rám pro skříně</t>
  </si>
  <si>
    <t>Elektrická houkačka 230V AC, 40VA v nevýbušném provedení: II 2G Ex d II B T5, ATEX, M20x1,5</t>
  </si>
  <si>
    <t>Houkačka - instalační set na OK</t>
  </si>
  <si>
    <t>KABELOVÁ VÝVODKA; M20x1,5; Ex db/eb IIC, ATEX, 7-12 mm, např. CAPRI ( ekvivalentní zařízení je možné )</t>
  </si>
  <si>
    <t>54</t>
  </si>
  <si>
    <t>KABELOVÁ VÝVODKA; M20x1,5; Ex db/eb IIC, ATEX, 10-16 mm, např. CAPRI ( ekvivalentní zařízení je možné )</t>
  </si>
  <si>
    <t>KABELOVÁ VÝVODKA; M32x1,5; Ex db/eb IIC, ATEX, 18-27,5 mm, např. CAPRI ( ekvivalentní zařízení je možné )</t>
  </si>
  <si>
    <t>SU 222 - uzel v SO223</t>
  </si>
  <si>
    <t>SIGNALIZAČNÍ a OVLÁDACÍ PANEL Ex ed; PLAST; PRO ZONA 1, 2; II 2 G EEx ed IIC T6, ATEX; IP66; 12xSIGNÁLKA LED 24VDC; 4-PÓLOVÝ PŘEPÍNAČ VČETNĚ SPÍNACÍCH JEDNOTEK, KAB.VÝV. 2xM25; 30xSVORKA 2,5mm2; ROZMĚRY URČÍ VÝROBCE  (340x340x131mm), např. STAHL ( ekvivalentní zařízení je možné )</t>
  </si>
  <si>
    <t>MĚŘENÍ TEPLOTY A HLADINY U NÁDRŽÍ - SDRUŽOVACÍ SVORKOVNICOVÁ SKŘÍŇ Ex e; PLAST; PRO ZONA 1, 2; IP66; II 2 G Ex e IIC T6; ATEX; (227x170x131mm); KAB. VÝV. 1xM25; 6xM20; ZÁSLEPKY 2xM20; 20xSVORKY 2,5mm2; PLOMBOVATELNÁ, ATD., např. STAHL ( ekvivalentní zařízení je možné )</t>
  </si>
  <si>
    <t>MĚŘENÍ TLAKU - SDRUŽOVACÍ SVORKOVNICOVÁ SKŘÍŇ Ex ia; PLAST; PRO ZONA 1, 2; IP66; II 2 G EEx ia IIC T6; ATEX; (170x170x131mm); KAB. VÝV. 1xM25; 1xM20; ZÁSLEPKY 2xM20+2xM25; 20xSVORKY 2,5mm2; PLOMBOVATELNÁ, ATD., např. STAHL ( ekvivalentní zařízení je možné )</t>
  </si>
  <si>
    <t>MĚŘENÍ TLAKU - SDRUŽOVACÍ SVORKOVNICOVÁ SKŘÍŇ Ex e; PLAST; PRO ZONA 1, 2; IP66; II 2 G EEx e IIC T6; ATEX; (227x170x131mm); KAB. VÝV. 1xM25; 5xM20; ZÁSLEPKY 2xM20; 20xSVORKY 2,5mm2; PLOMBOVATELNÁ, ATD., např. STAHL ( ekvivalentní zařízení je možné )</t>
  </si>
  <si>
    <t>KABELOVÁ VÝVODKA; 1/2"NPT; Ex db/eb IIC, ATEX, 7-12 mm, např. CAPRI ( ekvivalentní zařízení je možné )</t>
  </si>
  <si>
    <t>SO 223 - KZ</t>
  </si>
  <si>
    <t>MĚŘENÍ TEPLOTY PRO HMOTNOSTNÍ PRŮTOKOMĚRY - SDRUŽOVACÍ SVORKOVNICOVÁ SKŘÍŇ Ex e; PLAST; PRO ZONA 1, 2; IP66; II 2 G Ex e IIC T6; ATEX; (227x170x131mm); KAB. VÝV. 1xM25; 4xM20; ZÁSLEPKY 2xM20; 15xSVORKY 2,5mm2; PLOMBOVATELNÁ, ATD., např. STAHL ( ekvivalentní zařízení je možné )</t>
  </si>
  <si>
    <t>MĚŘENÍ TLAKU PRO HMOTNOSTNÍ PRŮTOKOMĚRY - SDRUŽOVACÍ SVORKOVNICOVÁ SKŘÍŇ Ex e; PLAST; PRO ZONA 1, 2; IP66; II 2 G Ex e IIC T6; ATEX; (227x170x131mm); KAB. VÝV. 1xM25; 4xM20; ZÁSLEPKY 2xM20; 15xSVORKY 2,5mm2; PLOMBOVATELNÁ, ATD., např. STAHL ( ekvivalentní zařízení je možné )</t>
  </si>
  <si>
    <t>KABELOVÁ VÝVODKA; 3/4"NPT; Ex db/eb IIC, ATEX, 7-12 mm, např. CAPRI ( ekvivalentní zařízení je možné )</t>
  </si>
  <si>
    <t>C</t>
  </si>
  <si>
    <t>Kabeláž a elektroinstalační materiál</t>
  </si>
  <si>
    <t>JZ-600-Y-CY 3G1,5; KABEL; 600/1000V; UV ODOLNÝ, SAMOZHÁŠIVÝ; BARVA IZOLACE: ČERNÁ; ø10,8mm</t>
  </si>
  <si>
    <t>289</t>
  </si>
  <si>
    <t>JZ-600-Y-CY 3G2,5; KABEL; 600/1000V; UV ODOLNÝ, SAMOZHÁŠIVÝ; BARVA IZOLACE: ČERNÁ; ø12,8mm</t>
  </si>
  <si>
    <t>120</t>
  </si>
  <si>
    <t>JZ-600-Y-CY 4G1,5; KABEL; 600/1000V; UV ODOLNÝ, SAMOZHÁŠIVÝ; BARVA IZOLACE: ČERNÁ; ø13,3mm</t>
  </si>
  <si>
    <t>225</t>
  </si>
  <si>
    <t>JZ-600-Y-CY 5G1,5; KABEL; 600/1000V; UV ODOLNÝ, SAMOZHÁŠIVÝ; BARVA IZOLACE: ČERNÁ; ø13,3mm</t>
  </si>
  <si>
    <t>820</t>
  </si>
  <si>
    <t>JZ-600-Y-CY 7G1,5; KABEL; 600/1000V; UV ODOLNÝ, SAMOZHÁŠIVÝ; BARVA IZOLACE: ČERNÁ; ø14,2mm</t>
  </si>
  <si>
    <t>JZ-600-Y-CY 12G1,5; KABEL; 600/1000V; UV ODOLNÝ, SAMOZHÁŠIVÝ; BARVA IZOLACE: ČERNÁ; ø18,4mm</t>
  </si>
  <si>
    <t>632</t>
  </si>
  <si>
    <t>JZ-600-Y-CY 18G1,5; KABEL; 600/1000V; UV ODOLNÝ, SAMOZHÁŠIVÝ; BARVA IZOLACE: ČERNÁ; ø21,3mm</t>
  </si>
  <si>
    <t>90</t>
  </si>
  <si>
    <t>INSTRUMENTATION KABEL, ČERNÝ PLÁŠŤ, TP, STÍNĚNÝ, PE, 300V, 1kV, ø10,4mm; RE-2Y(St)Yv 2x2x0,75</t>
  </si>
  <si>
    <t>384</t>
  </si>
  <si>
    <t>INSTRUMENTATION KABEL, MODRÝ PLÁŠŤ, TP, STÍNĚNÝ, PE, 300V, 1kV, ø10,4mm; RE-2Y(St)Yv 2x2x0,75</t>
  </si>
  <si>
    <t>455</t>
  </si>
  <si>
    <t>INSTRUMENTATION KABEL, BLACK PLÁŠŤ, TP, STÍNĚNÝ, PE, 300V, 1kV, ø7,9mm; RE-2Y(St)Yv 1x2x0,75</t>
  </si>
  <si>
    <t>1351</t>
  </si>
  <si>
    <t>INSTRUMENTATION KABEL, MODRÝ PLÁŠŤ, TP, STÍNĚNÝ, PE, 300V, 1kV, ø7,9mm; RE-2Y(St)Yv 1x2x0,75 BLUE</t>
  </si>
  <si>
    <t>250</t>
  </si>
  <si>
    <t>INSTRUMENTATION KABEL, ČERNÝ PLÁŠŤ, TP, STÍNĚNÝ, PE, 300V, 1kV, ø11,9mm; RE-2Y(St)Yv 4x2x0,75</t>
  </si>
  <si>
    <t>674</t>
  </si>
  <si>
    <t>INSTRUMENTATION KABEL, ČERNÝ PLÁŠŤ, TP, STÍNĚNÝ, PE, 300V, 1kV, ø15mm; RE-2Y(St)Yv 8x2x0,75</t>
  </si>
  <si>
    <t>259</t>
  </si>
  <si>
    <t>INSTRUMENTATION KABEL, MODRÝ PLÁŠŤ, TP, STÍNĚNÝ, PE, 300V, 1kV, ø15mm; RE-2Y(St)Yv 8x2x0,75 BLUE</t>
  </si>
  <si>
    <t>584</t>
  </si>
  <si>
    <t>Vodič zemnící, CYA, Cu, žlutozelený, 6mm²</t>
  </si>
  <si>
    <t>Vodič zemnící, CYA, Cu, žlutozelený, 4mm²</t>
  </si>
  <si>
    <t>65</t>
  </si>
  <si>
    <t>Materiál pro zakončení kabelů (lisovací dutinky, vázací pásky,  izolace volných vodičů, …)</t>
  </si>
  <si>
    <t>Kabelové štítky</t>
  </si>
  <si>
    <t>Kabelový žlab MARS62/50, ocel, pozink, vč. víka, přepážky, příčníků a příslušenství</t>
  </si>
  <si>
    <t>Kabelový žlab MARS125/100 P, ocel, pozink, vč. víka, přepážky, příčníků a příslušenství</t>
  </si>
  <si>
    <t>244</t>
  </si>
  <si>
    <t>Kabelový žlab MARS250/100 P, ocel, pozink, vč. víka, přepážky, příčníků a příslušenství</t>
  </si>
  <si>
    <t>211</t>
  </si>
  <si>
    <t>Kabelový žlab MARS500/100 P, ocel, pozink, vč. víka, přepážky, příčníků a příslušenství</t>
  </si>
  <si>
    <t>Pancéřová závitová trubka 6020 ZN, ocel, pozink</t>
  </si>
  <si>
    <t>66</t>
  </si>
  <si>
    <t>Pancéřová závitová trubka 6025 ZN, ocel, pozink</t>
  </si>
  <si>
    <t>56</t>
  </si>
  <si>
    <t>Pancéřová závitová trubka 6032 ZN, ocel, pozink</t>
  </si>
  <si>
    <t>53</t>
  </si>
  <si>
    <t>Kabelový rošt šíře 300 mm, profil 50x50x3, příčníky 30x3, pozink</t>
  </si>
  <si>
    <t>Kabelový rošt šíře 500 mm, profil 50x50x3, příčníky 30x3, pozink</t>
  </si>
  <si>
    <t>Chránička kabelová ohebná, plastová, k přístrojům</t>
  </si>
  <si>
    <t>86</t>
  </si>
  <si>
    <t>Nátěrová barva zinková sprej</t>
  </si>
  <si>
    <t>Stahovací páska</t>
  </si>
  <si>
    <t>500</t>
  </si>
  <si>
    <t>Ocelová konstrukce obecná (OK, POK) - tlakoměry, jbox, op</t>
  </si>
  <si>
    <t>22</t>
  </si>
  <si>
    <t>Spojovací materiál</t>
  </si>
  <si>
    <t>Utěsnění prostupu stěna do 450mm - plynotěsná protipožární zátka odolávající ropným produktům (např. Intumex EI 120min, systém Intumex KS30S pro prostředí Ex - ztracené bednění, ucpávka, Intumex MW, S ( ekvivalentní zařízení je možné ) )</t>
  </si>
  <si>
    <t>D</t>
  </si>
  <si>
    <t>Instalační materiál</t>
  </si>
  <si>
    <t>Ostatní instalační materiál</t>
  </si>
  <si>
    <t>E</t>
  </si>
  <si>
    <t>Práce</t>
  </si>
  <si>
    <t>Montáž, usazení, předání atd. rozváděče v SO222.1 - 222DT1 (5 polí) a 223DT2 (1 pole)</t>
  </si>
  <si>
    <t>Demontáž, přemístění a montáž stávajících prvků měření průtoků z elekro rozvodny SO072 - VF MÍSTNOST, 2.NP do 223DT2 v SO222.1</t>
  </si>
  <si>
    <t>Odpojení stávajících přístrojů v SO222, SU222 a SO223 od stávajících kabelů</t>
  </si>
  <si>
    <t>Připojení stávajících přístrojů v SO222, SU222 a SO223 na nové kabely</t>
  </si>
  <si>
    <t>Demontáž stávajícího rozváděče MaR a ASŘ ( 222DT1, 072DT1, Z1000, Z3000A,B,C, 072DT2) ve stávají elektro rozvodně SO072 - VF MÍSTNOST, 2.NP</t>
  </si>
  <si>
    <t>Demontáž stávajících sdružovacích skříní MaR a ASŘ v SO222, SU222 a SO223</t>
  </si>
  <si>
    <t xml:space="preserve">Demontáž a likvidace stávajících kabelů z SO222, SU222 a SO223 do SO072 - cca 12 km nn kabelů MaR </t>
  </si>
  <si>
    <t>Nutná demontáž a likvidace stávajících kabelových tras</t>
  </si>
  <si>
    <t>Drobné stavební úpravy</t>
  </si>
  <si>
    <t>F</t>
  </si>
  <si>
    <t>Zemní práce</t>
  </si>
  <si>
    <t>Vytyčení trati venkovní vedení nn v přehledném terénu</t>
  </si>
  <si>
    <t>km</t>
  </si>
  <si>
    <t>Sejmutí drnu - nářez drnu, naložení, odvoz</t>
  </si>
  <si>
    <t>Hloubení kabelové rýhy, zemina tř.3, šíře 350mm,hloubka 700mm</t>
  </si>
  <si>
    <t>Zához kabelové rýhy, zemina třídy 3, šíře 350mm,hloubka 700mm</t>
  </si>
  <si>
    <t>Kabelová chránička DN110</t>
  </si>
  <si>
    <t>Červená fólie, pískové lože</t>
  </si>
  <si>
    <t>Řízený průtlak pod vozovkou</t>
  </si>
  <si>
    <t>G</t>
  </si>
  <si>
    <t>Sestava měření průtoku - odzkoušení a testování jednotlivých komponentů bez produktu</t>
  </si>
  <si>
    <t>Sestava měření průtoku - odzkoušení a testování jednotlivých komponentů s produktem např. kontrola tlakových podmínek atd.</t>
  </si>
  <si>
    <t>Asisitence ČMI při kontrole instalace a provedení sestavy příslušného měření průtoku - dle certifikace MID - certifikace MID</t>
  </si>
  <si>
    <t>Sestava měření průtoku - aplikační konfigurace</t>
  </si>
  <si>
    <t>Sestava měření průtoku - zaškolení obsluhy pro práci</t>
  </si>
  <si>
    <t>Sestava měření hladiny H222.1-222.3 - odzkoušení a testování jednotlivých vstupů a výstupů pro zařízení např. s nadřazeným řídicím systémem - test reporty</t>
  </si>
  <si>
    <t>Sestava měření hladiny H222.1-222.3 - aplikační konfigurace</t>
  </si>
  <si>
    <t>Sestava měření hladiny H222.1-222.3 - "suché" zkoušky - testování jednotlivých připojených zařízení bez produktu</t>
  </si>
  <si>
    <t>Sestava měření hladiny H222.1-222.3 - "mokré" zkoušky - testování jednotlivých připojených zařízení s produktem</t>
  </si>
  <si>
    <t>Sestava měření hladiny H222.1-222.3 - zaškolení obsluhy pro práci</t>
  </si>
  <si>
    <t>Aplikační sw pro KZ musí akceptovat vazby na import technologických dat do systému Čepro, a.s.</t>
  </si>
  <si>
    <t>Aplikační SW PLC - řízení stávající a nově doplněné technologie SO222, SU222, SO223 a SO222.1</t>
  </si>
  <si>
    <t>Aplikační SW PC, instalace, konfigurace, odzkoušení atd. - dispečerské pracoviště</t>
  </si>
  <si>
    <t>Vizualizační SW PC, instalace, konfigurace, odzkoušení atd. - dispečerské pracoviště</t>
  </si>
  <si>
    <t>Aplikační SW PC, instalace, konfigurace, odzkoušení atd. - pracoviště serverů</t>
  </si>
  <si>
    <t>Vizualizační SW PC, instalace, konfigurace, odzkoušení atd. - pracoviště serverů</t>
  </si>
  <si>
    <t>Aplikační SW PLC - doplnění/úprava stávajícího systému řízení skladu o novou část technologie SO222, SU222, SO223 a SO222.1</t>
  </si>
  <si>
    <t>Aplikační SW PC - doplnění/úprava stávajícího dispečerské pracoviště skladu o vazbu na novou technologii SO222, SU222, SO223 a SO222.1</t>
  </si>
  <si>
    <t>Vizualizační SW PC - doplnění/úprava stávajícího dispečerské pracoviště skladu o vazbu na novou technologii SO222, SU222, SO223 a SO222.1</t>
  </si>
  <si>
    <t>Aplikační SW PLC - doplnění/úprava stávajícího systému řízení serverů o novou část technologie SO222, SU222, SO223 a SO222.1</t>
  </si>
  <si>
    <t>Aplikační SW PC - doplnění/úprava stávajícího dispečerské pracoviště serverů o vazbu na novou technologii SO222, SU222, SO223 a SO222.1</t>
  </si>
  <si>
    <t>Vizualizační SW PC - doplnění/úprava stávajícího dispečerského pracoviště serverů o vazbu na novou technologii SO222, SU222, SO223 a SO222.1</t>
  </si>
  <si>
    <t>Integrace nového ASŘ do administrace výdeje PHM</t>
  </si>
  <si>
    <t>Integrace nového ASŘ do stávajícího SCADA systému</t>
  </si>
  <si>
    <t>Integrace nového ASŘ do stávajícího systému administrace objednávek odběratelů</t>
  </si>
  <si>
    <t>Integrace nového ASŘ do stávajícího systému evidence a administrace zákazníků</t>
  </si>
  <si>
    <t>Oživení, komplexní zkoušky PLC uzlů</t>
  </si>
  <si>
    <t>Výchozí revize, TIČR, Osvědčení - ASŘ a MaR pro SO222, SU222, SO223 a SO222.1</t>
  </si>
  <si>
    <t>Analýza procesu řízení technologie</t>
  </si>
  <si>
    <t>Montážní plošina pro práce ve výškách</t>
  </si>
  <si>
    <t>hod</t>
  </si>
  <si>
    <t>160</t>
  </si>
  <si>
    <t>FAT (tovární test) + testovací procedury ASŘ</t>
  </si>
  <si>
    <t>Zkušební provoz ASŘ a MaR pro SO222, SU222, SO223 a SO222.1</t>
  </si>
  <si>
    <t>Inženýrink ASŘ a MaR pro SO222, SU222, SO223 a SO222.1</t>
  </si>
  <si>
    <t>Vedení projektu</t>
  </si>
  <si>
    <t>Cestovní náklady</t>
  </si>
  <si>
    <t>Doprava materiálu a techniky</t>
  </si>
  <si>
    <t>Zpracování harmonogramu přepojení MaR a ASŘ pro SO222, SU222, SO223 a SO222.1</t>
  </si>
  <si>
    <t>Dodavatelská dokumentace</t>
  </si>
  <si>
    <t>Dokumentace skut. provedení</t>
  </si>
  <si>
    <t>Školení, technická podpora, profylaxe v záručním období</t>
  </si>
  <si>
    <t>Náklady na zajištění provozu skladu atd. během realizace nových částí ASŘ a během integrace do stávajících lokálních a centrálních systémů, především během přechodů mezi jednotlivými etapami realizace - trvalá účast kvalifikovaného pracovníka v místě, cca xxx dní</t>
  </si>
  <si>
    <t>Náklady na zajištění kooperace třetích stran při koordinaci oživení a testování ASŘ</t>
  </si>
  <si>
    <t>Náklady na zajištění kooperace třetích stran při koordinaci oživení a testování komunikace v síti LAN IndustrialEthernet</t>
  </si>
  <si>
    <t>Předání díla</t>
  </si>
  <si>
    <t>Akce:</t>
  </si>
  <si>
    <t>Sklad Šlapanov - Obnova rozvodny 222 a 223</t>
  </si>
  <si>
    <t>Objekt:</t>
  </si>
  <si>
    <t>ČEPRO a.s., sklad Šlapanov</t>
  </si>
  <si>
    <t>Datum</t>
  </si>
  <si>
    <t>Investor:</t>
  </si>
  <si>
    <t>Čepro a.s.</t>
  </si>
  <si>
    <t>Provozní soubor:</t>
  </si>
  <si>
    <t>Rozvodna 222 a 223</t>
  </si>
  <si>
    <t>Zpracoval</t>
  </si>
  <si>
    <t>V.Nema, HIMA</t>
  </si>
  <si>
    <t>Dokument:</t>
  </si>
  <si>
    <t>Položkový rozpočet</t>
  </si>
  <si>
    <t>Revize</t>
  </si>
  <si>
    <t>Položka</t>
  </si>
  <si>
    <t>Výrobca/Dodávateľ</t>
  </si>
  <si>
    <t>Typ</t>
  </si>
  <si>
    <t>Množství</t>
  </si>
  <si>
    <t>Jednotka</t>
  </si>
  <si>
    <t>Cena dodávok</t>
  </si>
  <si>
    <t>Cena práce</t>
  </si>
  <si>
    <t>Cena</t>
  </si>
  <si>
    <t>jednotková</t>
  </si>
  <si>
    <t>celková</t>
  </si>
  <si>
    <t>celkem</t>
  </si>
  <si>
    <t>Rozvádzač 223DT1</t>
  </si>
  <si>
    <t>VX zaraďovacia skriňa 800x2000x600, 1x mont.doska, 1x dvere</t>
  </si>
  <si>
    <t>Rittal</t>
  </si>
  <si>
    <t>obj.č.8806.000</t>
  </si>
  <si>
    <t>Priechodková vložka 8x fí 13mm</t>
  </si>
  <si>
    <t>obj.č.4316000</t>
  </si>
  <si>
    <t>bal</t>
  </si>
  <si>
    <t>VX bočné krytky podstavca 600x100</t>
  </si>
  <si>
    <t>obj.č.8640033</t>
  </si>
  <si>
    <t>VX uholníková lišta na káble 800mm</t>
  </si>
  <si>
    <t>obj.č.8619.420</t>
  </si>
  <si>
    <t>Káblová prechodka</t>
  </si>
  <si>
    <t>obj.č.8619.801</t>
  </si>
  <si>
    <t>Aretácia dverí pre VX</t>
  </si>
  <si>
    <t>obj.č.8618430</t>
  </si>
  <si>
    <t>Transportné oká</t>
  </si>
  <si>
    <t>obj.č.4568000</t>
  </si>
  <si>
    <t>VX krytka podstavca 600x100mm</t>
  </si>
  <si>
    <t>obj.č.866033</t>
  </si>
  <si>
    <t>VX podstavec 800x100mm</t>
  </si>
  <si>
    <t>obj.č.866003</t>
  </si>
  <si>
    <t xml:space="preserve">Kombinovaná lišta </t>
  </si>
  <si>
    <t>obj.č.5302.020</t>
  </si>
  <si>
    <t>VX spojovacia sada</t>
  </si>
  <si>
    <t>obj.č.8617500</t>
  </si>
  <si>
    <t>VX bočnice naskrutkovacie 2000x600</t>
  </si>
  <si>
    <t>obj.č.8106245</t>
  </si>
  <si>
    <t>Odkladací pult</t>
  </si>
  <si>
    <t>obj.č.4638600</t>
  </si>
  <si>
    <t>Schránka na schémy</t>
  </si>
  <si>
    <t>obj.č.2513000</t>
  </si>
  <si>
    <t>Kompaktné svietidlo 900lm, 230VAC</t>
  </si>
  <si>
    <t>obj.č.2500200</t>
  </si>
  <si>
    <t>Pripojovacie vedenie LED</t>
  </si>
  <si>
    <t>obj.č.2500400</t>
  </si>
  <si>
    <t>obj.č.2500430</t>
  </si>
  <si>
    <t>Spínač</t>
  </si>
  <si>
    <t>obj.č.4127010</t>
  </si>
  <si>
    <t>Spínač bez kábla</t>
  </si>
  <si>
    <t>obj.č.2500460</t>
  </si>
  <si>
    <t>Klietková matica fí 6mm</t>
  </si>
  <si>
    <t>obj.č.4164500</t>
  </si>
  <si>
    <t>Klietková matica fí 8mm</t>
  </si>
  <si>
    <t>obj.č.4165500</t>
  </si>
  <si>
    <t>Príchytka káblov</t>
  </si>
  <si>
    <t>SZ 2360000</t>
  </si>
  <si>
    <t>SZ 2354000</t>
  </si>
  <si>
    <t>PLC - Backplane typ "E", 12 pozícií</t>
  </si>
  <si>
    <t>Schneider Electric</t>
  </si>
  <si>
    <t>BMEXBP1200</t>
  </si>
  <si>
    <t>PLC - Backplane E 8 pozic X-Bus+Ethernet(PV02)</t>
  </si>
  <si>
    <t>BMEXBP0800</t>
  </si>
  <si>
    <t>PLC - SADA MODULOV ROZŠÍRENIA NOSNÝCH LÍŠT</t>
  </si>
  <si>
    <t>BMXXBE2005</t>
  </si>
  <si>
    <t>PLC - MODUL ROZŠÍRENIA NOSNÝCH LÍŠT</t>
  </si>
  <si>
    <t>BMXXBE1000</t>
  </si>
  <si>
    <t>PLC - PREP.KÁBEL MEDZI NOSNÝMI LIŠTAMI 3M</t>
  </si>
  <si>
    <t>BMXXBC030K</t>
  </si>
  <si>
    <t>PLC - VÝKONNÝ NAPÁJACÍ ZDROJ 24..48VDC, 32W</t>
  </si>
  <si>
    <t>BMXCPS3020</t>
  </si>
  <si>
    <t>PLC - M580 CPU level 40</t>
  </si>
  <si>
    <t>BMEP584020</t>
  </si>
  <si>
    <t>PLC - KOM.MODUL 2 RS485/232 PORTOV</t>
  </si>
  <si>
    <t>BMXNOM0200</t>
  </si>
  <si>
    <t>PLC - MODUL 8AI U/I IZOL. RÝCHLE 15BIT+ZNAM.</t>
  </si>
  <si>
    <t>BMXAMI0810</t>
  </si>
  <si>
    <t>PLC - FTB KON.(ANALÓG) VOĽNÉ KONCE 3M 28PIN</t>
  </si>
  <si>
    <t>BMXFTW308S</t>
  </si>
  <si>
    <t>PLC - MODUL 8AO U/I NEIZOL. 15BIT+ZNAMIENKO</t>
  </si>
  <si>
    <t>BMXAMO0802</t>
  </si>
  <si>
    <t>PLC - FTB KON.(ANALÓG) VOĽNÉ KONCE 3M</t>
  </si>
  <si>
    <t>BMXFTW301S</t>
  </si>
  <si>
    <t>PLC - MODUL 64DI 24 VDC, POZ.LOGIKA, FCN KON.</t>
  </si>
  <si>
    <t>BMXDDI6402K</t>
  </si>
  <si>
    <t>PLC - FCN KON.(32 KANÁLOV) VOĽNÉ KONCE 3M</t>
  </si>
  <si>
    <t>BMXFCW303</t>
  </si>
  <si>
    <t>PLC - MODUL 64DO TRANZ. 0,1A, FCN KON.</t>
  </si>
  <si>
    <t>BMXDDO6402K</t>
  </si>
  <si>
    <t>Prepäťová ochrana, SPD typ 3</t>
  </si>
  <si>
    <t>Saltek</t>
  </si>
  <si>
    <t xml:space="preserve">DA-275 DF16S </t>
  </si>
  <si>
    <t>Istič 2-pólový</t>
  </si>
  <si>
    <t>OEZ</t>
  </si>
  <si>
    <t>LTN-16B-2</t>
  </si>
  <si>
    <t>Istič 1-pólový</t>
  </si>
  <si>
    <t>LTN-10C-1</t>
  </si>
  <si>
    <t>LTN-10C-2</t>
  </si>
  <si>
    <t>LTN-6C-1</t>
  </si>
  <si>
    <t>Prúdový chránič s nadprúdovou ochranou</t>
  </si>
  <si>
    <t>OLI-6C-1N-030A</t>
  </si>
  <si>
    <t>Soklová zasuvka 230VA</t>
  </si>
  <si>
    <t>ZSE-03</t>
  </si>
  <si>
    <t>Impulzný zdroj 230VAC/24VDC</t>
  </si>
  <si>
    <t>Schrack</t>
  </si>
  <si>
    <t>LP412412, 12..14A</t>
  </si>
  <si>
    <t>Snímač teploty v rozvádzači -30 ÷ +60˘C</t>
  </si>
  <si>
    <t>Sensit</t>
  </si>
  <si>
    <t>NS 500, 4÷20mA</t>
  </si>
  <si>
    <t>Prepäťová ochrana 24VDC</t>
  </si>
  <si>
    <t>BDM-24V/2 FR1</t>
  </si>
  <si>
    <t>Prepäťová ochrana 6VDC</t>
  </si>
  <si>
    <t>BDM-006 V/2 FR1</t>
  </si>
  <si>
    <t>Relé 24VDC</t>
  </si>
  <si>
    <t>Phoenix contact</t>
  </si>
  <si>
    <t>PLC-RPT-24DC/1/ACT</t>
  </si>
  <si>
    <t xml:space="preserve">Mostík </t>
  </si>
  <si>
    <t>FBST 6-PLC RD</t>
  </si>
  <si>
    <t xml:space="preserve">FBST 500-PLC BU </t>
  </si>
  <si>
    <t>Bariéra prúdovej slučky EEx ia</t>
  </si>
  <si>
    <t>MACX MCR-EX-SL-RPSSI-I</t>
  </si>
  <si>
    <t>Bariéra prúdovej slučky EEx ia s prevodníkom Pt100</t>
  </si>
  <si>
    <t>MACX MCR-EX-TS-I-OLP</t>
  </si>
  <si>
    <t>Patch panel</t>
  </si>
  <si>
    <t xml:space="preserve"> NBC-PP-J1PGY-S/R4IDC8</t>
  </si>
  <si>
    <r>
      <t xml:space="preserve">Svorkovnica PE, ozn. </t>
    </r>
    <r>
      <rPr>
        <b/>
        <i/>
        <sz val="9"/>
        <color theme="1"/>
        <rFont val="Aptos Narrow"/>
        <family val="2"/>
        <scheme val="minor"/>
      </rPr>
      <t>X1</t>
    </r>
  </si>
  <si>
    <t>Nosič na popisný štítok š=20mm, (Výstražný štítok)</t>
  </si>
  <si>
    <t>Weidmüller</t>
  </si>
  <si>
    <t>SchT5</t>
  </si>
  <si>
    <t>Plexi na popisný štítok š=20mm</t>
  </si>
  <si>
    <t>STR5</t>
  </si>
  <si>
    <t>Radová svorka skrutkovacia - zeleno/žltá</t>
  </si>
  <si>
    <t>WPE6</t>
  </si>
  <si>
    <t>WPE16N</t>
  </si>
  <si>
    <t>WPE4</t>
  </si>
  <si>
    <r>
      <t xml:space="preserve">Svorkovnica </t>
    </r>
    <r>
      <rPr>
        <b/>
        <i/>
        <sz val="9"/>
        <rFont val="Aptos Narrow"/>
        <family val="2"/>
        <scheme val="minor"/>
      </rPr>
      <t>N</t>
    </r>
  </si>
  <si>
    <t xml:space="preserve">Radová svorka skruktovacia </t>
  </si>
  <si>
    <t>WDU2.5BL - modrá</t>
  </si>
  <si>
    <t xml:space="preserve">Mostík         </t>
  </si>
  <si>
    <t xml:space="preserve">WQV 2.5/5 </t>
  </si>
  <si>
    <t xml:space="preserve">Bočnica </t>
  </si>
  <si>
    <t>WAP 2.5-10</t>
  </si>
  <si>
    <r>
      <t xml:space="preserve">Svorkovnica </t>
    </r>
    <r>
      <rPr>
        <b/>
        <i/>
        <sz val="9"/>
        <rFont val="Aptos Narrow"/>
        <family val="2"/>
        <scheme val="minor"/>
      </rPr>
      <t>PE</t>
    </r>
  </si>
  <si>
    <t>WPE2.5 - z/ž</t>
  </si>
  <si>
    <r>
      <t xml:space="preserve">Svorkovnica 230VAC, ozn. </t>
    </r>
    <r>
      <rPr>
        <b/>
        <i/>
        <sz val="9"/>
        <rFont val="Aptos Narrow"/>
        <family val="2"/>
        <scheme val="minor"/>
      </rPr>
      <t>X9.2</t>
    </r>
  </si>
  <si>
    <t>Nosič na popisný štítok š=8mm</t>
  </si>
  <si>
    <t>ZEW35/2</t>
  </si>
  <si>
    <t>Plexi na popisný štítok š=8mm</t>
  </si>
  <si>
    <t>EM8/30</t>
  </si>
  <si>
    <t>Radová svorka pružinová</t>
  </si>
  <si>
    <t>ZDU 2.5/4AN</t>
  </si>
  <si>
    <t>ZAP/TW 3</t>
  </si>
  <si>
    <r>
      <t xml:space="preserve">Svorkovnica 24VDC, ozn. </t>
    </r>
    <r>
      <rPr>
        <b/>
        <i/>
        <sz val="9"/>
        <rFont val="Aptos Narrow"/>
        <family val="2"/>
        <scheme val="minor"/>
      </rPr>
      <t>X24.x</t>
    </r>
  </si>
  <si>
    <t>Poistková radová svorka skrutkovacia</t>
  </si>
  <si>
    <t>ZSI 2.5/LD 28AC</t>
  </si>
  <si>
    <t>ZAP TW3</t>
  </si>
  <si>
    <t>ZAP THEN/ZSI2.5</t>
  </si>
  <si>
    <t>Priečna prepojka - pérová</t>
  </si>
  <si>
    <t>ZQV6/24</t>
  </si>
  <si>
    <t>Radová svorka pérová - biela</t>
  </si>
  <si>
    <t>ZDU2.5/4AN WS</t>
  </si>
  <si>
    <t>Bocnica biela</t>
  </si>
  <si>
    <t>ZAP/TW3 WS</t>
  </si>
  <si>
    <t>Priecna prepojka - pérová</t>
  </si>
  <si>
    <t>ZQV2.5/50</t>
  </si>
  <si>
    <t xml:space="preserve">Poistka trubičková </t>
  </si>
  <si>
    <t>5x20, T2A</t>
  </si>
  <si>
    <t>5x20, T0,1A</t>
  </si>
  <si>
    <t>5x20, T0,2A</t>
  </si>
  <si>
    <t>5x20, T1A</t>
  </si>
  <si>
    <r>
      <t xml:space="preserve">Svorkovnica 24VDC, ozn. </t>
    </r>
    <r>
      <rPr>
        <b/>
        <i/>
        <sz val="9"/>
        <rFont val="Aptos Narrow"/>
        <family val="2"/>
        <scheme val="minor"/>
      </rPr>
      <t>X10.3</t>
    </r>
  </si>
  <si>
    <t>Bočnica</t>
  </si>
  <si>
    <t>ZQV2.5/10</t>
  </si>
  <si>
    <r>
      <t xml:space="preserve">Svorkovnica 24VDC, ozn. </t>
    </r>
    <r>
      <rPr>
        <b/>
        <i/>
        <sz val="9"/>
        <rFont val="Aptos Narrow"/>
        <family val="2"/>
        <scheme val="minor"/>
      </rPr>
      <t>XAI09</t>
    </r>
  </si>
  <si>
    <t xml:space="preserve">Radová svorka pružinová </t>
  </si>
  <si>
    <t>ZDU 2.5</t>
  </si>
  <si>
    <t>ZAP/TW 1</t>
  </si>
  <si>
    <r>
      <t xml:space="preserve">Svorkovnice 24VDC, ozn. </t>
    </r>
    <r>
      <rPr>
        <b/>
        <i/>
        <sz val="9"/>
        <rFont val="Aptos Narrow"/>
        <family val="2"/>
        <scheme val="minor"/>
      </rPr>
      <t>X.FUxx</t>
    </r>
  </si>
  <si>
    <r>
      <t xml:space="preserve">Svorkovnica 24VDC, ozn. </t>
    </r>
    <r>
      <rPr>
        <b/>
        <i/>
        <sz val="9"/>
        <rFont val="Aptos Narrow"/>
        <family val="2"/>
        <scheme val="minor"/>
      </rPr>
      <t>X-DI.02</t>
    </r>
  </si>
  <si>
    <t xml:space="preserve">Mostík       </t>
  </si>
  <si>
    <t xml:space="preserve">ZQV 2.5/10   </t>
  </si>
  <si>
    <r>
      <t xml:space="preserve">Svorkovnica 24VDC modrá, ozn.  </t>
    </r>
    <r>
      <rPr>
        <b/>
        <i/>
        <sz val="9"/>
        <color theme="1"/>
        <rFont val="Aptos Narrow"/>
        <family val="2"/>
        <scheme val="minor"/>
      </rPr>
      <t>-XS1IS (AI)</t>
    </r>
  </si>
  <si>
    <t>Radová svorka pérová - béžová</t>
  </si>
  <si>
    <t xml:space="preserve">ZDU2.5-2 </t>
  </si>
  <si>
    <t>ZAP/TW7</t>
  </si>
  <si>
    <r>
      <t xml:space="preserve">Svorkovnica 24VDC, ozn.  </t>
    </r>
    <r>
      <rPr>
        <b/>
        <i/>
        <sz val="9"/>
        <color theme="1"/>
        <rFont val="Aptos Narrow"/>
        <family val="2"/>
        <scheme val="minor"/>
      </rPr>
      <t>-XAI (AI, AO)</t>
    </r>
  </si>
  <si>
    <t>ZDU2.5-2</t>
  </si>
  <si>
    <r>
      <t xml:space="preserve">Svorkovnica 24VDC, ozn.  </t>
    </r>
    <r>
      <rPr>
        <b/>
        <i/>
        <sz val="9"/>
        <color theme="1"/>
        <rFont val="Aptos Narrow"/>
        <family val="2"/>
        <scheme val="minor"/>
      </rPr>
      <t>-XS1 (AI, AO, DI)</t>
    </r>
  </si>
  <si>
    <t>ZTR2.5-2</t>
  </si>
  <si>
    <t>Montážny a inštalačný materiál</t>
  </si>
  <si>
    <t>Káblový kanál 40x80mm (ŠxV)</t>
  </si>
  <si>
    <t>KVN04080--</t>
  </si>
  <si>
    <t>Kanál rozvádzačový 40X80 (ŠxV) modrý</t>
  </si>
  <si>
    <t>IBOCO</t>
  </si>
  <si>
    <t>Káblový kanál 80x80mm (ŠxV)</t>
  </si>
  <si>
    <t>KVN08080--</t>
  </si>
  <si>
    <t>Káblový kanál 100x80mm (ŠxV)</t>
  </si>
  <si>
    <t>KVN10080--</t>
  </si>
  <si>
    <t>DIN lišta, TS 35/15 PERF 2000MM</t>
  </si>
  <si>
    <t>Vodič lankový zelenožltý 6mm</t>
  </si>
  <si>
    <t>Murat</t>
  </si>
  <si>
    <t>H07V-K 1x6</t>
  </si>
  <si>
    <t>Vodič lankový čierny 2,5mm</t>
  </si>
  <si>
    <t>H07V-K 1x2,5</t>
  </si>
  <si>
    <t>Vodič lankový čierny 1,5mm</t>
  </si>
  <si>
    <t>H07V-K 1x1,5</t>
  </si>
  <si>
    <t>vodič lankový bledomodrý 1,5mm</t>
  </si>
  <si>
    <t>Vodič lankový červený 1,5mm</t>
  </si>
  <si>
    <t>Vodič lankový biely 1,5mm</t>
  </si>
  <si>
    <t>Vodič lankový šedý 0,75mm</t>
  </si>
  <si>
    <t>H05V-K 1x0,75</t>
  </si>
  <si>
    <t>Vodič lankový červený 0,75mm</t>
  </si>
  <si>
    <t>Vodič lankový biely 0,75mm</t>
  </si>
  <si>
    <t>Spojka lisovacia, typ 10135HQ</t>
  </si>
  <si>
    <t>Spojka lisovacia, typ 10140HQ</t>
  </si>
  <si>
    <t>26AWG, FTP, Cat5, 4par</t>
  </si>
  <si>
    <t>Montážne príslušenstvo a spojovací materiál</t>
  </si>
  <si>
    <t>Maratom-TZB</t>
  </si>
  <si>
    <t>Štítok označovací hliníkový na káble</t>
  </si>
  <si>
    <t>Návlečka označovacia na káblové žily</t>
  </si>
  <si>
    <t>Plastový štítok označovací na káble v rozvádzači</t>
  </si>
  <si>
    <t>Výroba rozvádzača</t>
  </si>
  <si>
    <t>hod.</t>
  </si>
  <si>
    <t>Výstupná kontrola rozvádzača</t>
  </si>
  <si>
    <t>Odborné prehliadky a skúšky</t>
  </si>
  <si>
    <t xml:space="preserve">Balenie rozvádzača </t>
  </si>
  <si>
    <t>Spracovanie označovacích bužiriek a popisov, logo</t>
  </si>
  <si>
    <t>Dokum. skutočného vyhotovenia DSV/STD</t>
  </si>
  <si>
    <t>Káble</t>
  </si>
  <si>
    <t>RE-2Y(St)Y BLUE 1x2x0,75</t>
  </si>
  <si>
    <t>RE-2Y(St)Y BLUE 2x2x0,75</t>
  </si>
  <si>
    <t>JE-Y(ST)Y 2x2x0,8 BD</t>
  </si>
  <si>
    <t>JZ-600-Y-CY 12G1,5</t>
  </si>
  <si>
    <t>RE-2Y(St)Yv 1x2x0,75</t>
  </si>
  <si>
    <t>BUS PB YY 1x2x0,64</t>
  </si>
  <si>
    <t>Káblové štítky</t>
  </si>
  <si>
    <t>Montážne práce vrátane súvisiacich dodávok</t>
  </si>
  <si>
    <t>Doprava rozvádzača DT1 (4 polia) do Šlapanova</t>
  </si>
  <si>
    <t>súb.</t>
  </si>
  <si>
    <t>Osadenie a pripojenie rozvádzača (4 polia)</t>
  </si>
  <si>
    <t>Pokládka nových káblov</t>
  </si>
  <si>
    <t>Pripojenie novych káblov na strane technológie a na strane rozvadzaca</t>
  </si>
  <si>
    <t>Odborné prehliadky a skúšky, revízie, stanovisko ITI</t>
  </si>
  <si>
    <t>Ubytovanie pre montážnych pracovníkov</t>
  </si>
  <si>
    <t>noc</t>
  </si>
  <si>
    <t>Diéty pre montážnych pracovníkov</t>
  </si>
  <si>
    <t>deň</t>
  </si>
  <si>
    <t>Doprava montážnych pracovníkov /680km, 7x</t>
  </si>
  <si>
    <t>Vstupná kontrola dodávok obchodno-technická prebierka, protokoly</t>
  </si>
  <si>
    <t>Spracovanie sprievodnej techn. dokumentácie (STD) - AsBuilt</t>
  </si>
  <si>
    <t>Spracovanie dokumentácie skutočného vyhotovenia (DSV) - AsBuilt</t>
  </si>
  <si>
    <t>Zabezpečovacie a obstarávacie náklady, logistika</t>
  </si>
  <si>
    <t>SW práce vrátane súvisiacich dodávok</t>
  </si>
  <si>
    <t>Projektový manažment</t>
  </si>
  <si>
    <t>HIMA</t>
  </si>
  <si>
    <t>Databáza riadiaceho systému</t>
  </si>
  <si>
    <t>SW práce PLC</t>
  </si>
  <si>
    <t>SW práce SCADA, vrátane SAT</t>
  </si>
  <si>
    <t>TTC</t>
  </si>
  <si>
    <t>SW práce systém detekcie únikov</t>
  </si>
  <si>
    <t>Testovacia procedúra</t>
  </si>
  <si>
    <t>Interný test + FAT v Nitre</t>
  </si>
  <si>
    <t>Nasadenie, oživenie, SAT testy (14 dní, 2x inžinier)</t>
  </si>
  <si>
    <t>Ubytovanie</t>
  </si>
  <si>
    <t>Diéty</t>
  </si>
  <si>
    <t>Cestovné</t>
  </si>
  <si>
    <t>Aktualizácia dokumentácie RS, vydanie v tlačenej forme, 4 paré</t>
  </si>
  <si>
    <t>Cena spolu (bez DPH)</t>
  </si>
  <si>
    <t>IT - Část IT, LAN, PZTS, CCTV - D2410148IT000</t>
  </si>
  <si>
    <t>NÁZEV AKCE:</t>
  </si>
  <si>
    <t>PD OBNOVY ROZVODNY OBJKETU 222/223</t>
  </si>
  <si>
    <t>DATUM:</t>
  </si>
  <si>
    <t>12/2024</t>
  </si>
  <si>
    <t>D2410148IT002</t>
  </si>
  <si>
    <t>VERZE:</t>
  </si>
  <si>
    <t>01</t>
  </si>
  <si>
    <t>p.č.</t>
  </si>
  <si>
    <t>základ</t>
  </si>
  <si>
    <t>cena /Kč/</t>
  </si>
  <si>
    <t>Rekapitulace ceny – LAN, PZTS+VSS</t>
  </si>
  <si>
    <t>Základní rozpočtové náklady</t>
  </si>
  <si>
    <t>popis</t>
  </si>
  <si>
    <t>%</t>
  </si>
  <si>
    <t>HSV</t>
  </si>
  <si>
    <t>Montáž</t>
  </si>
  <si>
    <t>PSV</t>
  </si>
  <si>
    <t>"M"</t>
  </si>
  <si>
    <t>Demontáže a přesuny</t>
  </si>
  <si>
    <t>Prořez</t>
  </si>
  <si>
    <t>Materiál podružný</t>
  </si>
  <si>
    <t>PPV pro elektromontáže</t>
  </si>
  <si>
    <t>ZRN (ř. 1-11)</t>
  </si>
  <si>
    <t>Mimostaveništní doprava</t>
  </si>
  <si>
    <t>Vzorkování</t>
  </si>
  <si>
    <t>Vytyčení stávajících inženýrských sítí před zahájením prací a jejich ochrana</t>
  </si>
  <si>
    <t>Průzkumy a měření, případné doplňující průzkumy</t>
  </si>
  <si>
    <t>Kompletační činnost</t>
  </si>
  <si>
    <t>Zaškolení obsluhy, návody, štítky apod.</t>
  </si>
  <si>
    <t>Protokoly o zkouškách, revizní zprávy, certifikáty a prohlášení o shodě</t>
  </si>
  <si>
    <t>Pomocná a montážní lešení, plošina</t>
  </si>
  <si>
    <t>Výchozí revize</t>
  </si>
  <si>
    <t>VRN (ř. 13-24)</t>
  </si>
  <si>
    <t>Celkové náklady</t>
  </si>
  <si>
    <t>CENA bez DPH</t>
  </si>
  <si>
    <t>DODAVATEL VYPLNÍ POUZE ŠEDIVÉ BUŃKY</t>
  </si>
  <si>
    <r>
      <t>ZRN</t>
    </r>
    <r>
      <rPr>
        <sz val="10"/>
        <color indexed="8"/>
        <rFont val="Arial"/>
        <family val="2"/>
      </rPr>
      <t> – základní rozpočtové náklady – skládají se z HSV, PSV, MONTÁŽÍ a nákladů, které lze vztáhnout k jednotlivým konstrukcím a pracím</t>
    </r>
  </si>
  <si>
    <r>
      <t>HSV</t>
    </r>
    <r>
      <rPr>
        <sz val="10"/>
        <color indexed="8"/>
        <rFont val="Arial"/>
        <family val="2"/>
      </rPr>
      <t> – hlavní stavební výroba – hrubá stavba objektů občanské, bytové a průmyslové výstavby, inženýrské sítě, objekty vodního hospodářství</t>
    </r>
  </si>
  <si>
    <r>
      <t>PSV</t>
    </r>
    <r>
      <rPr>
        <sz val="10"/>
        <color indexed="8"/>
        <rFont val="Arial"/>
        <family val="2"/>
      </rPr>
      <t> – pomocná (přidružená) stavební výroba – řemesla, instalace, dokončovací práce, kompletace</t>
    </r>
  </si>
  <si>
    <r>
      <t>MONTÁŽE</t>
    </r>
    <r>
      <rPr>
        <sz val="10"/>
        <color indexed="8"/>
        <rFont val="Arial"/>
        <family val="2"/>
      </rPr>
      <t> – práce a výkony prováděné na provozních souborech a stavebních objektech</t>
    </r>
  </si>
  <si>
    <r>
      <t>VRN</t>
    </r>
    <r>
      <rPr>
        <sz val="10"/>
        <color indexed="8"/>
        <rFont val="Arial"/>
        <family val="2"/>
      </rPr>
      <t> – vedlejší rozpočtové náklady – náklady související s realizací stavby, které nelze vztáhnout k jednotlivým konstrukcím a pracím, nebo které plynou z umístění stavby</t>
    </r>
  </si>
  <si>
    <t>Položkový rozpočet – PD OBNOVY ROZVODNY OBJKETU 222/223</t>
  </si>
  <si>
    <t>POLOŽKY ROZPOČTU</t>
  </si>
  <si>
    <t>CENA CELKEM</t>
  </si>
  <si>
    <t>Výrobce</t>
  </si>
  <si>
    <t>Číslo</t>
  </si>
  <si>
    <t>Obchodní název</t>
  </si>
  <si>
    <t>Druh</t>
  </si>
  <si>
    <t>Počet</t>
  </si>
  <si>
    <t>Cena/MJ</t>
  </si>
  <si>
    <t>Žlaby PVC a příslušenství</t>
  </si>
  <si>
    <t>Lišta hranatá, 20x20mm, včetně kotvícího materiálu</t>
  </si>
  <si>
    <t>Lišta hranatá, 40x20mm, včetně kotvícího materiálu</t>
  </si>
  <si>
    <t>Plechové a drátěné žlaby a příslušenství</t>
  </si>
  <si>
    <t>Plechový žlab 100/50 "ŽZ" 0,7mm- perforovaný, podpěry 2,0m, včetně spojovacího materiálu, víka včetně uzávěru, spojek, tvarových dílů s víkem, redukčních a koncových dílů, držáků, nosníků, podpěr, stojen, konzolí, úchytů, závěsů, třmenů na potrubí, pospojení, přizemnění aj. příslušenství</t>
  </si>
  <si>
    <t>Přepážka pro kabelové žlaby s výškou bočnice 50 mm, povrchová úprava žárový zinek, včetně spojovacího materiálu</t>
  </si>
  <si>
    <t>Ochranný obvodový lem žlabu</t>
  </si>
  <si>
    <t>Sprej zinkový - zinek 98% 400ml</t>
  </si>
  <si>
    <t>Odvíkování a zavíkování stávajícho ocelového žlabu</t>
  </si>
  <si>
    <t>Trubky a příslušenství</t>
  </si>
  <si>
    <t>Trubka ohebná PVC EN, střední mechanická pevnost Ø25mm, pevně uložená, včetně příchytek, spojek a kotvícího materiálu (hmoždinky, vruty apod.)</t>
  </si>
  <si>
    <t>Trubka tuhá PVC EN, střední mechanická pevnost, Ø25mm, pevně uložená, včetně příchytek, spojek a kotvícího materiálu (hmoždinky, vruty apod.)</t>
  </si>
  <si>
    <t>Trubka tuhá PC ABS EN, střední mechanická pevnost Ø25mm, UV odolná, bezhalogenová, pevně uložená, včetně příchytek, spojek a kotvícího materiálu (hmoždinky, vruty apod.)</t>
  </si>
  <si>
    <t>Trubka ohebná PE EN, nízká mechanická pevnost Ø25mm, UV odolná, bezhalogenová, pevně uložená, včetně příchytek, spojek a kotvícího materiálu (hmoždinky, vruty apod.)</t>
  </si>
  <si>
    <t>Ocelová trubka závitová žárově zinkovaná Ø25mm, včetně příchytek, a kotvícího materiálu (hmoždinky, vruty, šrouby, apod.)</t>
  </si>
  <si>
    <t>Trubka tuhá PC ABS EN, střední mechanická pevnost Ø32mm, UV odolná, bezhalogenová, pevně uložená, včetně příchytek, spojek a kotvícího materiálu (hmoždinky, vruty apod.)</t>
  </si>
  <si>
    <t>Ohebná dvouplášťová korugovaná chránička, Ø50mm, UV odolná, bezhalogenová</t>
  </si>
  <si>
    <t>Násuvná spojka korugované dvouplášťové chráničky Ø50mm</t>
  </si>
  <si>
    <t>Těsnící kroužek pro korugovanou dvouplášťovou chráničku Ø50mm</t>
  </si>
  <si>
    <t>Zátka pro korugovanou dvouplášťovou chráničku Ø50mm</t>
  </si>
  <si>
    <t>Izolační pásky</t>
  </si>
  <si>
    <t>Izolační páska PVC, modrá, typ COROPLAST 15mm/10metrů</t>
  </si>
  <si>
    <t>Izolační páska PVC, žluto-zelená, typ COROPLAST 15mm/10metrů</t>
  </si>
  <si>
    <t>Izolační páska PVC, šedá, typ COROPLAST 15mm/10metrů</t>
  </si>
  <si>
    <t>Izolační páska PVC, černá, typ COROPLAST 15mm/10metrů</t>
  </si>
  <si>
    <t>Izolační páska PVC, bílá, typ COROPLAST 15mm/10metrů</t>
  </si>
  <si>
    <t>Izolační páska PVC, hnědá, typ COROPLAST 15mm/10metrů</t>
  </si>
  <si>
    <t>Příchytky, stahovací pásky</t>
  </si>
  <si>
    <t>Vázací WAPRO pásky STANDARD, černé, 150x3,6mm</t>
  </si>
  <si>
    <t>Vázací WAPRO pásky STANDARD, černé, 203x3,6mm</t>
  </si>
  <si>
    <t>Vázací pásky odolné proti UV, 150x3,6mm, černá</t>
  </si>
  <si>
    <t>Vázací pásky odolné proti UV, 203x3,6mm, černá</t>
  </si>
  <si>
    <t>Kabely sdělovací - telefonní, ostatní</t>
  </si>
  <si>
    <t>Kabel sdělovací LAM 6X [2x0,8+4x0,5]</t>
  </si>
  <si>
    <t>Kabel sdělovací TCEPKPFLE 1x4x0,8</t>
  </si>
  <si>
    <t>Kabely sdělovací - cat.5e nestíněné</t>
  </si>
  <si>
    <t>Kabel U/UTP Cat.5e 4x2xAWG24, 100MHz, LS0H plášť modrý</t>
  </si>
  <si>
    <t>Kabely sdělovací - cat.5e stíněné</t>
  </si>
  <si>
    <t>Kabel F/UTP Cat.5e 4x2xAWG24, 100MHz, LS0H plášť modrý</t>
  </si>
  <si>
    <t>Kabel F/UTP Cat.5e 4x2xAWG24, 100MHz, PE venkovní plášť černý</t>
  </si>
  <si>
    <t>Kabely sdělovací - cat.7 stíněné</t>
  </si>
  <si>
    <t>Kabel CAT7 SSTP LSOHFR B2ca-s1,d1,a1</t>
  </si>
  <si>
    <t>Propojovací kabely metalické cat.5e nestíněné</t>
  </si>
  <si>
    <t>Propojovací kabel, Cat.5e nestíněný, 2xRJ-45, délka 2m, barva šedá</t>
  </si>
  <si>
    <t>Propojovací kabely metalické cat.5e stíněné</t>
  </si>
  <si>
    <t>Propojovací kabel, Cat.5e stíněný, 2xRJ-45, délka 2m, barva šedá</t>
  </si>
  <si>
    <t>Kabely optické</t>
  </si>
  <si>
    <t>Kabel optický armovaný A-DQ(BN)(SR)2Y 12 E9/125 BLK (12vl. SM OS2) - dle standardu OIT</t>
  </si>
  <si>
    <t>Kabel optický armovaný A-DQ(BN)(SR)2Y 24 E9/125 BLK (24vl. SM OS2) - dle standardu OIT</t>
  </si>
  <si>
    <t>Stažení stávajícího optického kabelu ze stávající trasy - demontáž</t>
  </si>
  <si>
    <t>Propojovací kabely optické</t>
  </si>
  <si>
    <t>Optický propojovací kabel duplex SC-SC 9/125 OS2, 5m</t>
  </si>
  <si>
    <t>Optický propojovací kabel duplex LC-LC 9/125 OS2, 2m</t>
  </si>
  <si>
    <t>Optický propojovací kabel duplex SC-SC 9/125 OS2, 2m</t>
  </si>
  <si>
    <t>Optický propojovací kabel duplex LC-SC 9/125 OS2, 2m</t>
  </si>
  <si>
    <t>Kabely a vodiče silové</t>
  </si>
  <si>
    <t>H05VV-F 2 x 1,5 (CYSY)</t>
  </si>
  <si>
    <t>Datové zásuvky</t>
  </si>
  <si>
    <t>Datová zásuvka pod omítku pro 2 moduly (45°),prázdná,RAL9010</t>
  </si>
  <si>
    <t>Datová zásuvka zapuštěná pro 1 modul(45st),prázdná, RAL 9010</t>
  </si>
  <si>
    <t>Box na omítku pro zásuvky, RAL 9010</t>
  </si>
  <si>
    <t>DIN patchpanel, 1-portový, neosazený</t>
  </si>
  <si>
    <t>Silové zásuvky</t>
  </si>
  <si>
    <t>Zásuvka dvojnásobná s ochrannými kolíky Tango, s clonkami, s natočenou dutinou, bílá</t>
  </si>
  <si>
    <t>Krabice přístrojová na omítku pro dvojzásuvku Tango, 80x104x28mm</t>
  </si>
  <si>
    <t>Krabice, držáky a příslušenství</t>
  </si>
  <si>
    <t>EN3-JB10</t>
  </si>
  <si>
    <t>Plastová propojovací krabice, 8+2 šroubovací svorky</t>
  </si>
  <si>
    <t>Datové rozvaděče - stojanové a příslušenství</t>
  </si>
  <si>
    <t>Rack se dvěma sekcemi o rozměrech 2x23U 800x1000mm včetně bočnic, samostatné vedení kabelů v každé sekci, volitelně shora a zespodu, pro každou sekci samostatné dveře z ocelového plechu s ventilačními otvory vpředu a vzadu, dveře vzadní části podélně dělené, všechny dveře s komfortní rukojetí pro profilovou půlválcovou vložku a s bezpečnostním zámkem 3524 E, statická zatížitelnost 1000kg, včetně potřebného příslušenství (montážní sady)</t>
  </si>
  <si>
    <t>Sada na vyrovnání potenciálu pro datový rozváděč pro servery</t>
  </si>
  <si>
    <t>Gravírovaný PVC štítek na racky s číslem racku o rozměru 12x6cm</t>
  </si>
  <si>
    <t>Podstavec ŠxV 800x100mm, RAL 9005</t>
  </si>
  <si>
    <t>Bočnice podstavce 1000x100mm, RAL 9005</t>
  </si>
  <si>
    <t>Panel 8x230V, overvoltage protection, 2m cable with plug B/F, XCZBAC3334061</t>
  </si>
  <si>
    <t>Datové rozvaděče - venkovní</t>
  </si>
  <si>
    <t>Venkovní ocelový rozváděč vyhovující požadavkům EN 61439-1 (v certifikaci u TUV SUD). Rozváděč je optimalizovaný zejména pro venkovní instalace průmyslových switchů, PLC a IO modulů METEL. Do rozváděče mohou být rovněž osazeny zařízení jiných výrobců. Rozváděč je osazen těmito komponenty: Zásuvka 230VAC typ E (CZ), napájecí zdroj 48VDC/240W, přepěťová ochrana 1. + 2. stupeň, jistič 4A, proudový chránič, rozměry: 400 x 600 x 250 mm, 230VAC. Vývodky: Univolt SKGL průměr a počet dle instalovaného počtu kabelů, komplet vydrátové, zapojené, testováno dle EN 61439-1 (OH6425 - C4.A12.R.P482.SE)</t>
  </si>
  <si>
    <t>Zámek pro ocelové rozvaděče typu OH65.Kompatibilní se všemi typy OH65-PG10, PG12</t>
  </si>
  <si>
    <t>Upevňovací příslušenství na zeď pro ocelové rozváděče série Ohxxxx</t>
  </si>
  <si>
    <t>Rozvaděče optické 19", nástěnné a příslušenství</t>
  </si>
  <si>
    <t>19" FO vana, výsuvné čelo pro 12xSC-Duplex, neosazená, výška 1U</t>
  </si>
  <si>
    <t>FO kazeta pro 24 svárů, držáky svárů, včetně víka</t>
  </si>
  <si>
    <t>FO kazeta pro 12 svárů, držáky svárů, včetně víka</t>
  </si>
  <si>
    <t>Ochrana svárů</t>
  </si>
  <si>
    <t>Rozvaděče optické a příslušenství</t>
  </si>
  <si>
    <t>Optický box na DIN lištu pro max. 6 simplex SC/E2000/duplex LC spojky, neosazený, Kompatibilní pro standardní rozměr DIN lišty 35 x 27 x 7,5 mm, 4 kabelové porty pro kabely s maximálním průměrem 9 mm, Rozměry: 125 x 36 x 129 mm, Obsah baleni:
1x kabelová průchodka PG11 (průměr kabelu 5-9 mm,) 3x kabelová záslepka PG, 1x popisová nálepka, 2x držák ochran sváru</t>
  </si>
  <si>
    <t>Pigtaily</t>
  </si>
  <si>
    <t>Pigtail SC, 9/125µm OS2, délka 2m</t>
  </si>
  <si>
    <t>Pigtail LC, 9/125µm OS2, délka 2m</t>
  </si>
  <si>
    <t>Optické spojky</t>
  </si>
  <si>
    <t>Spojka LC-LC, duplexní SM</t>
  </si>
  <si>
    <t>Spojka SC-SC, duplexní SM</t>
  </si>
  <si>
    <t>Rozvodné panely - neosazené</t>
  </si>
  <si>
    <t>19" patchpanel neosázený, 24xRJ-45, 1U, RAL 7035</t>
  </si>
  <si>
    <t>Konektory, spojky, krytky, keystone, inserty</t>
  </si>
  <si>
    <t>Konektor RJ-45, UTP Cat.5e, pro drát</t>
  </si>
  <si>
    <t>Konektor RJ-45, STP Cat.5e, pro drát</t>
  </si>
  <si>
    <t>Krytka konektoru RJ-45</t>
  </si>
  <si>
    <t>Keystone modul nestíněný, Cat.5, samozářezový</t>
  </si>
  <si>
    <t>Keystone modul stíněný, Cat.5, samozářezový</t>
  </si>
  <si>
    <t>Panely plné, vyvazovací, police přístrojové</t>
  </si>
  <si>
    <t>Montážní sada do rozvaděče - multipack 100x šroub + plovoucí matka + podložka</t>
  </si>
  <si>
    <t>19" vyvazovací panel, 5x velké tvrdé plastové oko, 1U, RAL 7035</t>
  </si>
  <si>
    <t>19" polička s podpěrami, hl. 450mm, zátěž 20kg, 1U, RAL 7035</t>
  </si>
  <si>
    <t>Označovací štítky</t>
  </si>
  <si>
    <t>Štítek Pozor optický kabel samolepící</t>
  </si>
  <si>
    <t>Popisovací páska do štítkovače ČB 9mm</t>
  </si>
  <si>
    <t>Štítek na kabely 32,6x11,5mm na stahovací pásky</t>
  </si>
  <si>
    <t>Tmely, ostatní</t>
  </si>
  <si>
    <t>Tmel silikonový bílý</t>
  </si>
  <si>
    <t>M</t>
  </si>
  <si>
    <t>Tmel akrylátový bílý</t>
  </si>
  <si>
    <t>Stavbařský butylenový tmel</t>
  </si>
  <si>
    <t>Montážní pěna PUR 750 ml</t>
  </si>
  <si>
    <t>Protipožární pěna CFS-F FX 325ml</t>
  </si>
  <si>
    <t>Průrazy, ucpávky</t>
  </si>
  <si>
    <t>Provedení průrazu vč.zapravení do L=60cm</t>
  </si>
  <si>
    <t>Provedení protipožární ucpávky proškolenou osobou (standard Hilti)</t>
  </si>
  <si>
    <t>KSK 100 FA</t>
  </si>
  <si>
    <t>Krabice s krytím IP66 (100x100x61mm), černá, šroubovací víčko + nerez šrouby, odolná vůči povětrnostním podmínkám, vč. průchodek a kotvícího materiálu</t>
  </si>
  <si>
    <t>D2HW-C223MR</t>
  </si>
  <si>
    <t>Mikrospínač, dlouhá páka se závěsem, extra dlouhý zdvih, včetně kabeláže</t>
  </si>
  <si>
    <t>Rozvodnice PZTS</t>
  </si>
  <si>
    <t>NSYS3D8625P+NSYAEFPFSC+NSYINLCRN+NSYAEDL1242S3D</t>
  </si>
  <si>
    <t>Oceloplechový rozvaděč, plné dveře s montážním panelem V800xŠ600xH250.IP66 IK10 RAL7035 + sada 4 nástěnných závěsných ok + dveřní spínač, klička se zámkem, DIN lišta 30cm, montážní plech / držák baterií</t>
  </si>
  <si>
    <t>Mechanický mikrospínač s přepínacím kontaktem na dveře rozvaděče - zapojeno do switche</t>
  </si>
  <si>
    <t>Systém PZTS</t>
  </si>
  <si>
    <t>MX50QZ</t>
  </si>
  <si>
    <t>Vnitřní duální detektor s dosahem 15m, včetně klobového držáku na strop nebo stěnu</t>
  </si>
  <si>
    <t>MC270-S78T</t>
  </si>
  <si>
    <t>Venkovní/vnitřní MG hliníkový s pracovní mezerou až 34mm, kabel 6m, armovaná hadice 1m, včetně pomocných držáku / výložníků a instalačního materiálu</t>
  </si>
  <si>
    <t>N027915.10</t>
  </si>
  <si>
    <t>Čtečka luminAXS mifareD, se 2 tlačítky, RS-485/C&amp;D</t>
  </si>
  <si>
    <t xml:space="preserve">	N013860</t>
  </si>
  <si>
    <t>Ústředna MB Secure 5000</t>
  </si>
  <si>
    <t>N010130.10</t>
  </si>
  <si>
    <t>Koncentrátor 4 vstupy</t>
  </si>
  <si>
    <t>MB-DC001</t>
  </si>
  <si>
    <t>Dveřní modul, max. 2 čtečky RS-485, 1 dveře, BUS2</t>
  </si>
  <si>
    <t>N013950</t>
  </si>
  <si>
    <t>Systémový napájecí zdroj do ústředny 12V DC/26Ah, AUX 1,5A</t>
  </si>
  <si>
    <t>PS12170 VdS</t>
  </si>
  <si>
    <t>Akumulátor 12V/17Ah se šroubovými svorkami M5 a životností až 5 let, VdS</t>
  </si>
  <si>
    <t>Programování systému PZTS včetně nutných licencí a SW (licence ústředny, licence integrace do graf. nadstaveb, licence IQMA pro PZTS, licence IQMA do 500 karet, licence IQMA pro ACS</t>
  </si>
  <si>
    <t>Drobný instalační materiál (propojovací vodiče, distanční sloupky, šrouby, apod.)</t>
  </si>
  <si>
    <t>Přepěťové ochrany data, relé</t>
  </si>
  <si>
    <t>Dvoustupňová přepěťová ochrana zařízení sběrnice RS485 v konfiguraci Half-Duplex s napájecím vedením.</t>
  </si>
  <si>
    <t>Dvoustupňová přepěťová ochrana signálového vedení dvoupárového 12V</t>
  </si>
  <si>
    <t>Přepěťová ochrana datové sítě LAN</t>
  </si>
  <si>
    <t>Měření prostředí</t>
  </si>
  <si>
    <t>PAPAGO 2TH ETH</t>
  </si>
  <si>
    <t>Měřící zařízení pro měření teploty a vlhkosti s portem eth., napájení PoE.</t>
  </si>
  <si>
    <t>TH3</t>
  </si>
  <si>
    <t>Snímač teploty a vlhkosti</t>
  </si>
  <si>
    <t>TEMP_3m</t>
  </si>
  <si>
    <t>Snímač teploty - délka kabelu 3m</t>
  </si>
  <si>
    <t>Systém VSS</t>
  </si>
  <si>
    <t>IP bullet kamera, 4MP, 2.8mm, WDR 120dB, VA, audio, IR 60m, strobe light, IP67
Referenční typ:	DS-2CD2T46G2-ISU/SL 
Základní parametry
Provedení kamery	 Bullet
Počet megapixelů	 4 Megapixel
IR přísvit	 60 m
WDR	 reálné (True WDR), 120dB
Krytí	 IP67
Typ objektivu	 fixní
Objektiv	 2,8 mm
Max. horizontální úhel	 103 °
Min. horizontální úhel	 103 °
Den/noc	 ano, přepínání mechanicky (IRC)
Video komprese	 H.264; H.264+; H.265; H.265+; MJPEG
Snímací prvek	 1/3" CMOS
Maximální rozlišení	 2688 x 1520
Max. snímková rychlost	 25 fps @ 2688 x 1520
Napájení	 12 V DC; PoE
Spotřeba	 10 - 15 W
Maximální spotřeba	 12 W
Redukce šumu	 ano
Poplachový vstup / výstup	 1 / 1
Slot pro (micro)SD kartu	 ano
Pracovní teplota	 -30 - 60 °C
(výměna+nová instalace)</t>
  </si>
  <si>
    <t>Instalační krabice pro IP bullet kamery</t>
  </si>
  <si>
    <t>IP bullet kamera 4MP, explosion-proof, ATEX, 4mm, IR 30m, VA, 316L, IP68
Referenční typ:	DS-2XE6242F-IS/316L (4mm)
Základní parametry
Provedení	Do výbušného prostředí
Vnitřní / Venkovní	Venkovní provedení
Objektiv	4 mm
WDR	120dB reálné
Napájení	PoE / AC230V
Antivandal krytí	Ano
Maximální počet snímků	2560 x 1440 @ 25fps
Multistreaming počet	3 streamy
Horizontální úhel max.	90°
Režim Den/Noc	IR-cut
Video analýza	Pokročilá
Audio In / Out	Neobsahuje
RS-485 ovládání	Nepodporuje
Spotřeba	5-10 Watt
Provozní teplota	-30° až +60° C
Stupeň krytí IK	IK08
Počet megapixelů	4 megapixely
Délka přísvitu max.	30 metrů
Typ objektivu	monofokální
Citlivost	standardní
WI-FI (bezdrát.)	Nepodporuje
Maximální rozlišení	2560 x 1440
Komprese videa	H.265+ / H.265 / H.264+ / H.264
Velikost zoomu	Není motor zoom
Snímač	1/3" CMOS
Interní úložiště	MicroSD slot max.128GB
Alarmy In / Out	2/2
Auto(Smart) Tracking	Ne
Video výstup	Nepodporuje
Typ PoE	PoE
Stupeň krytí IP	IP68</t>
  </si>
  <si>
    <t>Držák kamery stainless Steel 412.5×140×228mm, Nerezová ocel. Nastavitelný úhel sklonu od -45° do 45° a úhel natočení od -45° do 45°. Konstrukce otvorů pro kabely usnadňuje vedení kabelů</t>
  </si>
  <si>
    <t>Propojovací kabel do výbušného prostředí pro ATEX kamery, délka 1m</t>
  </si>
  <si>
    <t>Rozbočovací box do výbušného prostředí, materiál: nerezová ocel 316L, barva: nerez, kompatibilita: kamery do výbušného prostředí</t>
  </si>
  <si>
    <t>Konzola pro montáž na konstrukci zastřešení (zámečnický výrobek)</t>
  </si>
  <si>
    <t>Provedení kamerové zkoušky za účasti zástupce investora</t>
  </si>
  <si>
    <t>Switche aj. včetně příslušenství</t>
  </si>
  <si>
    <t>Průmyslový managed switch 19"/1U podporující redundantní topologii LAN-RING s porty: 2x SFP+ slot 10 GBASE-R / 1000 BASE-X, 1x RJ45 port 10/100/1000 BASE-T, 16x RJ45 port 10/100 BASE-T s PoE, 2x sběrnice RS485 / Modbus-RTU, 2x digitální/poplachový vstup, 1x programovatelný relé výstup, 3 nezávislé vstupy napájení, Redundantní topologie LAN-RING, RSTP, Přepěťové ochrany až 30A (8/20µs), Event management: IP Watchdogy, HTTP/ONVIF klient, ETH/TCP eventy, Modbus, DI/relé/poplach. smyčky…, VLAN, QoS, SNMP, SMTP, SNTP, IGMPv1/2, RSTP, LLDP, 802.1X, Provozní teplota od -30°C do +50°C. Interní zdroj s výkonem 320W., instalace do 19" stojanu, 12VDC/24VDC/48VDC/230VAC/56VDC</t>
  </si>
  <si>
    <t>Průmyslový spínaný zdroj 230V/48VDC-240W s nastavitelným výstupním napětím až + 55VDC (PoE+), účinnost 94%, pracovní teplota –25...+70°C, instalace na DIN35, 230VAC</t>
  </si>
  <si>
    <t>Small Form-factor Pluggable transceivery,1000BaseBX (2G), Tx1310nm/Rx1550nm, MM/SM univerzální, WDM (obousměrná komunikace po jednom vláknu), rozsah pracovních teplot od -40 do +70 °C, 3.3VDC, optický konektor SC/PC</t>
  </si>
  <si>
    <t>Small Form-factor Pluggable transceivery, 1000BaseBX (2G), Tx1550nm/Rx1310nm , MM/SM univerzální, WDM (obousměrná komunikace po jednom vláknu), rozsah pracovních teplot od -40 do +70 °C, 3.3VDC, optický konektor SC/PC</t>
  </si>
  <si>
    <t>Zapojení, konfigurace, oživení aktivních prvků</t>
  </si>
  <si>
    <t>DIN lišta s držákem do 19" rozvaděče, 1U</t>
  </si>
  <si>
    <t>Cisco C9200L-48PL-4G-E instalace do RD222.1</t>
  </si>
  <si>
    <t>Cisco IE-2000-4TS-G-B instalace do RD-DRA</t>
  </si>
  <si>
    <t>Cisco GLC-LH-SMD= (Optický modul, SFP, 1Gbps, MMF, SMF, 1300nm, DOM, Cisco originál)</t>
  </si>
  <si>
    <t>Výkopy</t>
  </si>
  <si>
    <t>Vytýčení tras ve volném terénu</t>
  </si>
  <si>
    <t>Sejmutí drnu, včetně nařezání a uložení</t>
  </si>
  <si>
    <t>Kabelová rýha šířka 50cmú hloubka 60cm v zemině 3. třídy</t>
  </si>
  <si>
    <t>Kabelové lože z kopaného písku v rýze 50 cm tl. 10cm</t>
  </si>
  <si>
    <t>Fólie výstražná  z PVC šířky 22cm</t>
  </si>
  <si>
    <t>Ruční zához kabelové rýhy 50cm šíř.60cm hl.zem.tř.3</t>
  </si>
  <si>
    <t>Hutnění zeminy vrstvy 20cm</t>
  </si>
  <si>
    <t>Položení drnu/m2</t>
  </si>
  <si>
    <t>Osetí povrchu travou/m2</t>
  </si>
  <si>
    <t>Betonová patka min. 400x300x800mm (š,š,hl) s otvorem pro odvod vody, včetně výkopu, , bednění aj. (2x pro předkloněný sloupek, 2x pro konstrukci pro RD-DRA)</t>
  </si>
  <si>
    <t>Ocelové prvky</t>
  </si>
  <si>
    <t>AB SL5</t>
  </si>
  <si>
    <t>Vjezdový předkloněný sloupek (pro čtečku, intercom), pro osobní auta, shora uzavřený ocelový profil.,výška sloupku cca. 1200mm, vyrobeno z profilu 100×50mm, rozměry základny 200×150mm, předklonění sloupku cca. 200mm, pozinkovaný a poté opatřen oranžovo-červenou barvou (komaxit), včetně 4ks kotvících hmoždinek do betonu, sloupek má zespodu otvor na protažení kabelů</t>
  </si>
  <si>
    <t>Ocelové profily pozinkované pro výrobu konstrukce pro umístění RD-DRA, včetně zastřešení</t>
  </si>
  <si>
    <t>Instalace metalických ukončovacích prvků - zapojení</t>
  </si>
  <si>
    <t>Ukončení vodiče do 2,5mm2, včetně označení</t>
  </si>
  <si>
    <t>Ukončení vodiče do 6mm2, včetně označení</t>
  </si>
  <si>
    <t>Ukončení vodiče do 10mm2, včetně označení</t>
  </si>
  <si>
    <t>Ukončení vodiče do 16mm2, včetně označení</t>
  </si>
  <si>
    <t>Zakončení optického kabelu</t>
  </si>
  <si>
    <t>Svár optického vlákna SM</t>
  </si>
  <si>
    <t>Odmaštění a příprava konce kabelu(kab.forma)</t>
  </si>
  <si>
    <t>Měření</t>
  </si>
  <si>
    <t>Měření metalické linky FTP vč.certif.protokolu</t>
  </si>
  <si>
    <t>Měření metalické linky UTP vč.certif.protokolu</t>
  </si>
  <si>
    <t>Měření opt.vlákna met.OTDR SM, 2 vln.délky - obousměrně</t>
  </si>
  <si>
    <t>Demontáž stávající datové rozvodnice RD222 v objektu 222</t>
  </si>
  <si>
    <t>Demontáž stávajícího systému PZTS včetně prvků, zdrojů, rozvodnic, kabeláže systémové a napájecí, konzolí, držáků, kabelových tras aj. matariálu stávajícího systému PZTS. V ceně zahrnuty průzkumy, měření aj. pro určení demontovaných zařízení, kabeláže a tras, odvíkování a zavíkování stávajících žlabů, demontáž převěsů aj. (DEMONTÁŽ ZAŘÍZENÍ PZTS BUDE PROVEDENA PRO MOŽNOST OPĚTOVNÉ MONTÁŽE A NEPOUŽITÝ HW BUDE PŘEDÁN INVESTOROVI)</t>
  </si>
  <si>
    <t>Demontáž stávajících prvků systému ACS včetně zdrojů, rozvodnic, kabeláže systémové a napájecí, konzolí, držáků, kabelových tras aj. matariálu stávajícího systému ACS (včetně interkomů apod.). V ceně zahrnuty průzkumy, měření aj. pro určení demontovaných zařízení, kabeláže a tras, odvíkování a zavíkování stávajících žlabů, demontáž převěsů aj. (DEMONTÁŽ ZAŘÍZENÍ ACS BUDE PROVEDENA PRO MOŽNOST OPĚTOVNÉ MONTÁŽE A NEPOUŽITÝ HW BUDE PŘEDÁN INVESTOROVI)</t>
  </si>
  <si>
    <t>Demontáž stávajícího analogového systému VSS, kabeláže sdělovací a napájecí, konzolí držáků, kabelových tras aj. matariálu kamerového systémů. V ceně zahrnuty průzkumy, měření aj. pro určení demontované kabeláže a tras, odvíkování a zavíkování stávajících žlabů, demontáž převěsů aj. (DEMONTÁŽ KAMER BUDE PROVEDENA PRO MOŽNOST OPĚTOVNÉ MONTÁŽE A HW BUDE PŘEDÁN INVESTOROVI).</t>
  </si>
  <si>
    <t>Úpravy ve stávajících datových rozvaděčích, popis nových vývodů, vyvázání kabeláže popis kabeláže, přesuny, apod.</t>
  </si>
  <si>
    <t>Úklidové práce po instalaci a ekologická likvidace vzniklého odpadu</t>
  </si>
  <si>
    <t>Stavební přípomoce, průrazy, zapravení aj.</t>
  </si>
  <si>
    <t>Koordinace s ostatními profesemi</t>
  </si>
  <si>
    <t>Inženýrská činnost a technická podpora (KD aj.)</t>
  </si>
  <si>
    <t>Výrobní a dílenská dokumentace</t>
  </si>
  <si>
    <t>SBI nastavení přístupových práv PZTS, umístění symbolů PZTS, zavedení okruhů, konfigurace okruhů PZTS, oživení okruhů PZTS, závěrečné testy PZTS, Koordinace s realizátorem části PZTS, SBI Slave instalace a úvodní konfigurace, včetně certifikátů, SBI vytvoření a úprava podkladů,  aj.</t>
  </si>
  <si>
    <t>SBI oživení okruhů CCTV, závěrečný test CCTV, umístění symbolů CCTV, nastavení operátorských práv CCTV, oživení okruhů CCTV, závěrečné testy CCTV,  Koordinace s realizátorem části CCTV, Zavedení a konfigurace okruhů do SBI Master, SBI VP, nastavení replikací, včetně certifikátů, Oživení okruhů v SBI Master, nastavení práv operátorů, nastavení kamerových matic, SBI vytvoření a úprava podkladů, aj.</t>
  </si>
  <si>
    <t>Geodetické zaměření instalované kabeláže PZTS a LAN pro zanesení dat do systému Gramis (papírová i digitální forma předání 3x) v celkové délce vedení cca 30m</t>
  </si>
  <si>
    <t>Konfigurační tabulky, podklady pro impletaci do grafické nadstavby, předávací dokumentace</t>
  </si>
  <si>
    <t>Součinnost se stávající servisní organizací připojované technologie</t>
  </si>
  <si>
    <t>Projektová dokumentace skutečného provedení stavby PZTS + ACS + VSS - OBIA</t>
  </si>
  <si>
    <t>Projektová dokumentace skutečného provedení stavby LAN - OIT</t>
  </si>
  <si>
    <t>CELKEM:</t>
  </si>
  <si>
    <t xml:space="preserve">Uchazeč si je plně vědom, že kontrola výkazu výměr je součástí zadávacích podmínek.
Všechna zařízení, systémy a konstrukce budou oceňovány a dodávány plně funkční, tj. včetně všech komponentů, upevňovacích prvků, podpor a prostupů atd. Ceny obsahují náklady na přesun hmot a případný odvoz sutě, pokud není v zadávacích podmínkách uvedeno jinak. </t>
  </si>
  <si>
    <t xml:space="preserve">Číslo zakázky 12526149P/07 </t>
  </si>
  <si>
    <t>Revize R0</t>
  </si>
  <si>
    <t xml:space="preserve"> Obnova Rozvodny 222 a 223 ve skladu Šlapanov</t>
  </si>
  <si>
    <t>sazba DPH</t>
  </si>
  <si>
    <t>název</t>
  </si>
  <si>
    <t>jed.</t>
  </si>
  <si>
    <t>počet</t>
  </si>
  <si>
    <t>jed. cena dodávky</t>
  </si>
  <si>
    <t>dodávka celkem</t>
  </si>
  <si>
    <t>jed. cena montáže</t>
  </si>
  <si>
    <t>montáž celkem</t>
  </si>
  <si>
    <t>TECHNOLOGIE</t>
  </si>
  <si>
    <t>.</t>
  </si>
  <si>
    <t>Zhotovení map nových objektů do grafického nadstavbového programu SBI</t>
  </si>
  <si>
    <t>Uložení prvku EPS do grafických map programu SBI</t>
  </si>
  <si>
    <t>Adresný IQ8 modul elektroniky tlačítkového hlásiče          požáru s oddělovačem (velké provedení)   -804905</t>
  </si>
  <si>
    <t>Červený kryt tlačítkového hlásiče požáru se sklem              (velké provedení)   -704900</t>
  </si>
  <si>
    <t>Ochranná krytka IP55 na svorkovnici tlačítkového           hlásiče požáru IQ8 (10ks v 1 balení)   -704917</t>
  </si>
  <si>
    <t>Povětrnostní kryt pro tlačítkové hlásiče požáru IQ8</t>
  </si>
  <si>
    <t>Adresný automatický optickokouřový hlásič požáru IQ8Quad   -802371</t>
  </si>
  <si>
    <t>Standardní patice hlásičů IQ8Quad   -805590</t>
  </si>
  <si>
    <t>Adapter pro patice IQ8Quad do vlhka   -805572.50</t>
  </si>
  <si>
    <t>Popisovací štítek pro opticko kouřové hlásiče požáru</t>
  </si>
  <si>
    <t>Popisovací štítek pro ostatní hlásiče požáru</t>
  </si>
  <si>
    <t>Přepěťová ochrana datová pro kruhové linky</t>
  </si>
  <si>
    <t>Certifikovaná požární ucpávka</t>
  </si>
  <si>
    <t>ROZVODY</t>
  </si>
  <si>
    <t>Sdělovací stíněný kabel J-Y(St)Y 2x2x0,8mm</t>
  </si>
  <si>
    <t>Sdělovací stíněný kabel funkční při požáru PraFlaGuard 4x2x0,8mm</t>
  </si>
  <si>
    <r>
      <t>Uzemňovací vodič CY 6mm</t>
    </r>
    <r>
      <rPr>
        <vertAlign val="superscript"/>
        <sz val="9"/>
        <rFont val="Arial CE"/>
        <family val="2"/>
        <charset val="238"/>
      </rPr>
      <t>2</t>
    </r>
    <r>
      <rPr>
        <sz val="9"/>
        <rFont val="Arial CE"/>
        <family val="2"/>
        <charset val="238"/>
      </rPr>
      <t xml:space="preserve"> (zelenožlutý)</t>
    </r>
  </si>
  <si>
    <t>Vkládací lišta z plastické hmoty LV 24x22</t>
  </si>
  <si>
    <t>Tuhá trubka z plastické hmoty o průměru 23mm</t>
  </si>
  <si>
    <t xml:space="preserve">Příchytka z plastické hmoty pro upevnění tuhé trubky o průměru 23mm </t>
  </si>
  <si>
    <t>Požárně odolná kovová kabelová příchytka dvojitá</t>
  </si>
  <si>
    <t>Požárně odolná ocelová trubka o průměru 23mm</t>
  </si>
  <si>
    <t>Požárně odolná kovová příchytka pro upevnění ocelové trubky o průměru 23mm</t>
  </si>
  <si>
    <t>Kovový kryt proti mechanickému poškození kabelů délky 1500mm</t>
  </si>
  <si>
    <t>Nástěnná skříň z plastické hmoty včetně montážní desky, komponentů (přepěťové ochrany) a zapojení</t>
  </si>
  <si>
    <t>Chránička z plastické hmoty o průměru 100mm</t>
  </si>
  <si>
    <t>Drobný instalační a spojovací materiál</t>
  </si>
  <si>
    <t>REKAPITULACE</t>
  </si>
  <si>
    <t>DODÁVKA TECHNOLOGIE</t>
  </si>
  <si>
    <t>MONTÁŽ TECHNOLOGIE</t>
  </si>
  <si>
    <t>DODÁVKA ROZVODU</t>
  </si>
  <si>
    <t>MONTÁŽ ROZVODU</t>
  </si>
  <si>
    <t>ÚPRAVY STÁVAJÍCÍHO SYSTÉMU EPS</t>
  </si>
  <si>
    <t>ÚPRAVY STÁVAJÍCÍHO PROGRAMU SBI</t>
  </si>
  <si>
    <t>ÚPRAVY STÁVAJÍCÍHO SYSTÉMU ZDP</t>
  </si>
  <si>
    <t>OŽIVENÍ, ODZKOUŠENÍ A FUNKČNÍ ZKOUŠKY</t>
  </si>
  <si>
    <t>PROJEKTOVÁ DOKUMENTACE SS</t>
  </si>
  <si>
    <t>CESTOVNÉ A NOCLEŽNÉ</t>
  </si>
  <si>
    <t>CENA BEZ DPH</t>
  </si>
  <si>
    <t>DPH 21%</t>
  </si>
  <si>
    <t>SO222, SO223, SO072</t>
  </si>
  <si>
    <t>ČEPRO, 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</si>
</sst>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Kč&quot;_-;\-* #,##0.00\ &quot;Kč&quot;_-;_-* &quot;-&quot;??\ &quot;Kč&quot;_-;_-@_-"/>
    <numFmt numFmtId="164" formatCode="#,##0.000;\-#,##0.000"/>
    <numFmt numFmtId="165" formatCode="#,##0_ ;\-#,##0\ "/>
    <numFmt numFmtId="166" formatCode="#,##0.0_ ;\-#,##0.0\ "/>
    <numFmt numFmtId="167" formatCode="#,##0.000_ ;\-#,##0.000\ "/>
    <numFmt numFmtId="168" formatCode="#,##0.00_ ;\-#,##0.00\ "/>
    <numFmt numFmtId="169" formatCode="#,##0.00000_ ;\-#,##0.00000\ "/>
    <numFmt numFmtId="170" formatCode="#,##0.0"/>
    <numFmt numFmtId="171" formatCode="#,##0.00\ _K_č"/>
    <numFmt numFmtId="172" formatCode="#,##0.00\ &quot;Kč&quot;"/>
    <numFmt numFmtId="173" formatCode="#,##0.00&quot; Kč&quot;"/>
    <numFmt numFmtId="174" formatCode="\ * #,##0.00&quot; Kč &quot;;\-* #,##0.00&quot; Kč &quot;;\ * \-#&quot; Kč &quot;;@\ "/>
    <numFmt numFmtId="175" formatCode="#,##0.00&quot;     &quot;;\-#,##0.00&quot;     &quot;"/>
  </numFmts>
  <fonts count="96">
    <font>
      <sz val="11"/>
      <color theme="1"/>
      <name val="Aptos Narrow"/>
      <family val="2"/>
      <charset val="238"/>
      <scheme val="minor"/>
    </font>
    <font>
      <sz val="10"/>
      <color theme="1"/>
      <name val="Arial"/>
      <family val="2"/>
      <charset val="238"/>
    </font>
    <font>
      <b/>
      <sz val="10"/>
      <color theme="1"/>
      <name val="Arial"/>
      <family val="2"/>
      <charset val="238"/>
    </font>
    <font>
      <b/>
      <sz val="11"/>
      <color theme="1"/>
      <name val="Arial"/>
      <family val="2"/>
      <charset val="238"/>
    </font>
    <font>
      <sz val="11"/>
      <color theme="1"/>
      <name val="Aptos Narrow"/>
      <family val="2"/>
      <charset val="238"/>
      <scheme val="minor"/>
    </font>
    <font>
      <b/>
      <sz val="11"/>
      <color theme="1"/>
      <name val="Aptos Narrow"/>
      <family val="2"/>
      <charset val="238"/>
      <scheme val="minor"/>
    </font>
    <font>
      <sz val="10"/>
      <name val="Arial CE"/>
      <charset val="238"/>
    </font>
    <font>
      <b/>
      <sz val="16"/>
      <name val="Arial"/>
      <family val="2"/>
      <charset val="238"/>
    </font>
    <font>
      <sz val="10"/>
      <name val="Arial"/>
      <family val="2"/>
      <charset val="238"/>
    </font>
    <font>
      <sz val="10"/>
      <name val="Times New Roman CE"/>
      <family val="1"/>
      <charset val="238"/>
    </font>
    <font>
      <b/>
      <sz val="10"/>
      <name val="Arial"/>
      <family val="2"/>
      <charset val="238"/>
    </font>
    <font>
      <sz val="8"/>
      <name val="Arial"/>
      <family val="2"/>
      <charset val="238"/>
    </font>
    <font>
      <b/>
      <sz val="8"/>
      <name val="Arial"/>
      <family val="2"/>
      <charset val="238"/>
    </font>
    <font>
      <b/>
      <sz val="10"/>
      <name val="Times New Roman CE"/>
      <family val="1"/>
      <charset val="238"/>
    </font>
    <font>
      <sz val="8"/>
      <color rgb="FFFF0000"/>
      <name val="Arial"/>
      <family val="2"/>
      <charset val="238"/>
    </font>
    <font>
      <sz val="10"/>
      <name val="Times New Roman CE"/>
      <charset val="238"/>
    </font>
    <font>
      <sz val="8"/>
      <name val="Times New Roman CE"/>
      <family val="1"/>
      <charset val="238"/>
    </font>
    <font>
      <sz val="10"/>
      <color theme="1"/>
      <name val="Aptos Narrow"/>
      <family val="2"/>
      <charset val="238"/>
      <scheme val="minor"/>
    </font>
    <font>
      <sz val="11"/>
      <name val="Aptos Narrow"/>
      <family val="2"/>
      <charset val="238"/>
      <scheme val="minor"/>
    </font>
    <font>
      <sz val="11"/>
      <color rgb="FFFF0000"/>
      <name val="Arial CE"/>
      <family val="2"/>
      <charset val="238"/>
    </font>
    <font>
      <sz val="8"/>
      <name val="Arial CE"/>
      <family val="2"/>
      <charset val="238"/>
    </font>
    <font>
      <sz val="11"/>
      <color theme="1"/>
      <name val="Aptos Narrow"/>
      <family val="2"/>
      <scheme val="minor"/>
    </font>
    <font>
      <b/>
      <sz val="9"/>
      <color theme="0"/>
      <name val="Arial"/>
      <family val="2"/>
      <charset val="238"/>
    </font>
    <font>
      <sz val="9"/>
      <color theme="0"/>
      <name val="Arial"/>
      <family val="2"/>
      <charset val="238"/>
    </font>
    <font>
      <sz val="9"/>
      <color theme="0"/>
      <name val="Arial CE"/>
      <family val="2"/>
      <charset val="238"/>
    </font>
    <font>
      <b/>
      <sz val="9"/>
      <color theme="0"/>
      <name val="Arial CE"/>
      <family val="2"/>
      <charset val="238"/>
    </font>
    <font>
      <b/>
      <sz val="10"/>
      <name val="Times New Roman CE"/>
      <charset val="238"/>
    </font>
    <font>
      <b/>
      <sz val="9"/>
      <name val="Arial"/>
      <family val="2"/>
      <charset val="238"/>
    </font>
    <font>
      <b/>
      <sz val="9"/>
      <name val="Arial CE"/>
      <family val="2"/>
      <charset val="238"/>
    </font>
    <font>
      <sz val="9"/>
      <name val="Arial"/>
      <family val="2"/>
      <charset val="238"/>
    </font>
    <font>
      <sz val="9"/>
      <name val="Arial CE"/>
      <family val="2"/>
      <charset val="238"/>
    </font>
    <font>
      <sz val="9"/>
      <color rgb="FFFF0000"/>
      <name val="Arial"/>
      <family val="2"/>
      <charset val="238"/>
    </font>
    <font>
      <sz val="8"/>
      <name val="Arial CE"/>
      <charset val="238"/>
    </font>
    <font>
      <b/>
      <sz val="8"/>
      <name val="Arial CE"/>
      <charset val="238"/>
    </font>
    <font>
      <sz val="8"/>
      <name val="MS Sans Serif"/>
      <family val="2"/>
      <charset val="238"/>
    </font>
    <font>
      <sz val="8"/>
      <name val="MS Sans Serif"/>
      <family val="2"/>
      <charset val="1"/>
    </font>
    <font>
      <sz val="8"/>
      <name val="Arial CYR"/>
      <charset val="238"/>
    </font>
    <font>
      <sz val="7"/>
      <name val="Arial CE"/>
      <charset val="238"/>
    </font>
    <font>
      <b/>
      <sz val="8"/>
      <color indexed="10"/>
      <name val="Arial CE"/>
      <charset val="238"/>
    </font>
    <font>
      <sz val="8"/>
      <color indexed="10"/>
      <name val="MS Sans Serif"/>
      <family val="2"/>
      <charset val="238"/>
    </font>
    <font>
      <b/>
      <sz val="8"/>
      <name val="Arial"/>
      <family val="2"/>
    </font>
    <font>
      <sz val="8"/>
      <name val="Arial"/>
      <family val="2"/>
    </font>
    <font>
      <sz val="10"/>
      <name val="Helv"/>
      <charset val="238"/>
    </font>
    <font>
      <b/>
      <sz val="8"/>
      <name val="Arial CE"/>
      <charset val="110"/>
    </font>
    <font>
      <sz val="8"/>
      <name val="Arial CE"/>
      <charset val="110"/>
    </font>
    <font>
      <b/>
      <sz val="14"/>
      <color indexed="10"/>
      <name val="Arial CE"/>
      <charset val="238"/>
    </font>
    <font>
      <b/>
      <sz val="14"/>
      <color theme="1"/>
      <name val="Aptos Narrow"/>
      <family val="2"/>
      <charset val="238"/>
      <scheme val="minor"/>
    </font>
    <font>
      <b/>
      <sz val="12"/>
      <color theme="1"/>
      <name val="Aptos Narrow"/>
      <family val="2"/>
      <charset val="238"/>
      <scheme val="minor"/>
    </font>
    <font>
      <sz val="12"/>
      <color theme="1"/>
      <name val="Aptos Narrow"/>
      <family val="2"/>
      <charset val="238"/>
      <scheme val="minor"/>
    </font>
    <font>
      <b/>
      <sz val="10"/>
      <name val="Aptos Narrow"/>
      <family val="2"/>
      <charset val="238"/>
      <scheme val="minor"/>
    </font>
    <font>
      <b/>
      <sz val="8"/>
      <color indexed="30"/>
      <name val="Arial CE"/>
      <charset val="238"/>
    </font>
    <font>
      <sz val="8"/>
      <color indexed="30"/>
      <name val="MS Sans Serif"/>
      <family val="2"/>
      <charset val="238"/>
    </font>
    <font>
      <b/>
      <sz val="8"/>
      <name val="MS Sans Serif"/>
      <family val="2"/>
      <charset val="238"/>
    </font>
    <font>
      <sz val="8"/>
      <color rgb="FFFF0000"/>
      <name val="Arial CE"/>
      <charset val="238"/>
    </font>
    <font>
      <b/>
      <sz val="9"/>
      <color rgb="FF565656"/>
      <name val="Arial"/>
      <family val="2"/>
      <charset val="238"/>
    </font>
    <font>
      <sz val="9"/>
      <color rgb="FF565656"/>
      <name val="Arial"/>
      <family val="2"/>
      <charset val="238"/>
    </font>
    <font>
      <sz val="9"/>
      <color theme="1"/>
      <name val="Aptos Narrow"/>
      <family val="2"/>
      <charset val="238"/>
      <scheme val="minor"/>
    </font>
    <font>
      <b/>
      <sz val="9"/>
      <color theme="1"/>
      <name val="Aptos Narrow"/>
      <family val="2"/>
      <scheme val="minor"/>
    </font>
    <font>
      <sz val="9"/>
      <color theme="1"/>
      <name val="Aptos Narrow"/>
      <family val="2"/>
      <scheme val="minor"/>
    </font>
    <font>
      <sz val="9"/>
      <name val="Aptos Narrow"/>
      <family val="2"/>
      <charset val="238"/>
      <scheme val="minor"/>
    </font>
    <font>
      <b/>
      <i/>
      <sz val="9"/>
      <color theme="1"/>
      <name val="Aptos Narrow"/>
      <family val="2"/>
      <scheme val="minor"/>
    </font>
    <font>
      <b/>
      <i/>
      <sz val="9"/>
      <name val="Aptos Narrow"/>
      <family val="2"/>
      <scheme val="minor"/>
    </font>
    <font>
      <sz val="9"/>
      <color rgb="FFFF0000"/>
      <name val="Aptos Narrow"/>
      <family val="2"/>
      <charset val="238"/>
      <scheme val="minor"/>
    </font>
    <font>
      <b/>
      <sz val="9"/>
      <color theme="1"/>
      <name val="Aptos Narrow"/>
      <family val="2"/>
      <charset val="238"/>
      <scheme val="minor"/>
    </font>
    <font>
      <sz val="10"/>
      <name val="Calibri"/>
      <family val="2"/>
    </font>
    <font>
      <sz val="11"/>
      <color indexed="8"/>
      <name val="Calibri"/>
      <family val="2"/>
    </font>
    <font>
      <b/>
      <sz val="18"/>
      <name val="Arial"/>
      <family val="2"/>
    </font>
    <font>
      <b/>
      <sz val="11"/>
      <color indexed="60"/>
      <name val="Arial"/>
      <family val="2"/>
    </font>
    <font>
      <b/>
      <sz val="11"/>
      <name val="Arial"/>
      <family val="2"/>
    </font>
    <font>
      <sz val="12"/>
      <name val="Arial"/>
      <family val="2"/>
    </font>
    <font>
      <b/>
      <sz val="12"/>
      <name val="Arial"/>
      <family val="2"/>
    </font>
    <font>
      <sz val="16"/>
      <name val="Arial"/>
      <family val="2"/>
    </font>
    <font>
      <sz val="11"/>
      <color indexed="8"/>
      <name val="Arial"/>
      <family val="2"/>
    </font>
    <font>
      <b/>
      <sz val="12"/>
      <color indexed="60"/>
      <name val="Arial"/>
      <family val="2"/>
    </font>
    <font>
      <b/>
      <sz val="16"/>
      <name val="Arial"/>
      <family val="2"/>
    </font>
    <font>
      <b/>
      <sz val="16"/>
      <color theme="0" tint="-0.14999847407452621"/>
      <name val="Arial"/>
      <family val="2"/>
    </font>
    <font>
      <b/>
      <sz val="10"/>
      <color rgb="FF000000"/>
      <name val="Arial"/>
      <family val="2"/>
    </font>
    <font>
      <sz val="10"/>
      <color indexed="8"/>
      <name val="Arial"/>
      <family val="2"/>
    </font>
    <font>
      <b/>
      <sz val="9"/>
      <name val="Arial"/>
      <family val="2"/>
    </font>
    <font>
      <b/>
      <sz val="8"/>
      <color indexed="60"/>
      <name val="Arial"/>
      <family val="2"/>
    </font>
    <font>
      <sz val="8"/>
      <color indexed="60"/>
      <name val="Arial"/>
      <family val="2"/>
    </font>
    <font>
      <sz val="8"/>
      <color indexed="8"/>
      <name val="Arial"/>
      <family val="2"/>
    </font>
    <font>
      <b/>
      <sz val="8"/>
      <color rgb="FFD11C1A"/>
      <name val="Arial"/>
      <family val="2"/>
    </font>
    <font>
      <sz val="8"/>
      <color rgb="FFFF0000"/>
      <name val="Arial"/>
      <family val="2"/>
    </font>
    <font>
      <sz val="8"/>
      <name val="Tahoma"/>
      <family val="2"/>
    </font>
    <font>
      <sz val="12"/>
      <color indexed="8"/>
      <name val="Arial"/>
      <family val="2"/>
    </font>
    <font>
      <sz val="8"/>
      <color indexed="10"/>
      <name val="Arial"/>
      <family val="2"/>
    </font>
    <font>
      <sz val="10"/>
      <name val="Arial CE"/>
      <family val="2"/>
      <charset val="238"/>
    </font>
    <font>
      <b/>
      <sz val="10"/>
      <name val="Arial CE"/>
      <family val="2"/>
      <charset val="238"/>
    </font>
    <font>
      <b/>
      <sz val="10"/>
      <name val="Arial CE"/>
      <charset val="238"/>
    </font>
    <font>
      <b/>
      <sz val="14"/>
      <name val="Times New Roman"/>
      <family val="1"/>
      <charset val="238"/>
    </font>
    <font>
      <sz val="6"/>
      <name val="Arial CE"/>
      <family val="2"/>
      <charset val="238"/>
    </font>
    <font>
      <sz val="9"/>
      <color indexed="9"/>
      <name val="Arial CE"/>
      <family val="2"/>
      <charset val="238"/>
    </font>
    <font>
      <vertAlign val="superscript"/>
      <sz val="9"/>
      <name val="Arial CE"/>
      <family val="2"/>
      <charset val="238"/>
    </font>
    <font>
      <sz val="10"/>
      <color indexed="9"/>
      <name val="Arial CE"/>
      <family val="2"/>
      <charset val="238"/>
    </font>
    <font>
      <sz val="7"/>
      <name val="Arial CE"/>
      <family val="2"/>
      <charset val="238"/>
    </font>
  </fonts>
  <fills count="13">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rgb="FF00B0F0"/>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26"/>
        <bgColor indexed="64"/>
      </patternFill>
    </fill>
    <fill>
      <patternFill patternType="solid">
        <fgColor indexed="9"/>
        <bgColor indexed="64"/>
      </patternFill>
    </fill>
    <fill>
      <patternFill patternType="solid">
        <fgColor indexed="26"/>
      </patternFill>
    </fill>
    <fill>
      <patternFill patternType="solid">
        <fgColor indexed="26"/>
        <bgColor indexed="9"/>
      </patternFill>
    </fill>
    <fill>
      <patternFill patternType="solid">
        <fgColor indexed="13"/>
        <bgColor indexed="64"/>
      </patternFill>
    </fill>
    <fill>
      <patternFill patternType="solid">
        <fgColor indexed="9"/>
        <bgColor indexed="26"/>
      </patternFill>
    </fill>
  </fills>
  <borders count="1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medium">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bottom/>
      <diagonal/>
    </border>
    <border>
      <left/>
      <right/>
      <top/>
      <bottom style="hair">
        <color indexed="64"/>
      </bottom>
      <diagonal/>
    </border>
    <border>
      <left style="medium">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medium">
        <color indexed="64"/>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thin">
        <color indexed="8"/>
      </top>
      <bottom style="thin">
        <color indexed="8"/>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8"/>
      </right>
      <top style="hair">
        <color indexed="8"/>
      </top>
      <bottom/>
      <diagonal/>
    </border>
    <border>
      <left style="hair">
        <color indexed="8"/>
      </left>
      <right style="thin">
        <color indexed="8"/>
      </right>
      <top style="hair">
        <color indexed="8"/>
      </top>
      <bottom/>
      <diagonal/>
    </border>
    <border>
      <left style="thin">
        <color indexed="64"/>
      </left>
      <right style="hair">
        <color indexed="8"/>
      </right>
      <top/>
      <bottom/>
      <diagonal/>
    </border>
    <border>
      <left/>
      <right style="thin">
        <color indexed="64"/>
      </right>
      <top style="thin">
        <color indexed="8"/>
      </top>
      <bottom style="thin">
        <color indexed="8"/>
      </bottom>
      <diagonal/>
    </border>
    <border>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64"/>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thin">
        <color indexed="64"/>
      </right>
      <top/>
      <bottom style="hair">
        <color indexed="8"/>
      </bottom>
      <diagonal/>
    </border>
    <border>
      <left/>
      <right style="hair">
        <color indexed="8"/>
      </right>
      <top/>
      <bottom style="hair">
        <color indexed="8"/>
      </bottom>
      <diagonal/>
    </border>
    <border>
      <left style="hair">
        <color indexed="8"/>
      </left>
      <right style="thin">
        <color indexed="8"/>
      </right>
      <top/>
      <bottom style="hair">
        <color indexed="8"/>
      </bottom>
      <diagonal/>
    </border>
    <border>
      <left style="hair">
        <color indexed="8"/>
      </left>
      <right style="hair">
        <color indexed="8"/>
      </right>
      <top style="hair">
        <color indexed="8"/>
      </top>
      <bottom/>
      <diagonal/>
    </border>
    <border>
      <left/>
      <right/>
      <top style="thin">
        <color indexed="8"/>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8"/>
      </right>
      <top style="hair">
        <color indexed="8"/>
      </top>
      <bottom style="thin">
        <color indexed="64"/>
      </bottom>
      <diagonal/>
    </border>
    <border>
      <left style="hair">
        <color indexed="8"/>
      </left>
      <right style="thin">
        <color indexed="8"/>
      </right>
      <top style="hair">
        <color indexed="8"/>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auto="1"/>
      </left>
      <right style="hair">
        <color indexed="8"/>
      </right>
      <top style="thin">
        <color auto="1"/>
      </top>
      <bottom/>
      <diagonal/>
    </border>
    <border>
      <left style="hair">
        <color indexed="8"/>
      </left>
      <right style="thin">
        <color auto="1"/>
      </right>
      <top style="thin">
        <color auto="1"/>
      </top>
      <bottom/>
      <diagonal/>
    </border>
    <border>
      <left style="hair">
        <color indexed="8"/>
      </left>
      <right style="hair">
        <color indexed="8"/>
      </right>
      <top style="thin">
        <color auto="1"/>
      </top>
      <bottom/>
      <diagonal/>
    </border>
    <border>
      <left/>
      <right style="hair">
        <color indexed="8"/>
      </right>
      <top/>
      <bottom/>
      <diagonal/>
    </border>
    <border>
      <left style="hair">
        <color indexed="8"/>
      </left>
      <right/>
      <top/>
      <bottom/>
      <diagonal/>
    </border>
    <border>
      <left style="thin">
        <color auto="1"/>
      </left>
      <right style="thin">
        <color auto="1"/>
      </right>
      <top/>
      <bottom/>
      <diagonal/>
    </border>
    <border>
      <left/>
      <right/>
      <top style="hair">
        <color indexed="8"/>
      </top>
      <bottom/>
      <diagonal/>
    </border>
    <border>
      <left/>
      <right/>
      <top style="thin">
        <color indexed="8"/>
      </top>
      <bottom style="thin">
        <color indexed="8"/>
      </bottom>
      <diagonal/>
    </border>
    <border>
      <left/>
      <right/>
      <top style="thin">
        <color indexed="8"/>
      </top>
      <bottom/>
      <diagonal/>
    </border>
    <border>
      <left/>
      <right/>
      <top style="medium">
        <color indexed="8"/>
      </top>
      <bottom/>
      <diagonal/>
    </border>
    <border>
      <left/>
      <right/>
      <top/>
      <bottom style="medium">
        <color indexed="8"/>
      </bottom>
      <diagonal/>
    </border>
  </borders>
  <cellStyleXfs count="22">
    <xf numFmtId="0" fontId="0" fillId="0" borderId="0"/>
    <xf numFmtId="0" fontId="6" fillId="0" borderId="0"/>
    <xf numFmtId="0" fontId="6" fillId="0" borderId="0"/>
    <xf numFmtId="0" fontId="4" fillId="0" borderId="0"/>
    <xf numFmtId="0" fontId="15" fillId="0" borderId="0"/>
    <xf numFmtId="0" fontId="8" fillId="0" borderId="0" applyAlignment="0">
      <alignment vertical="top" wrapText="1"/>
      <protection locked="0"/>
    </xf>
    <xf numFmtId="0" fontId="21" fillId="0" borderId="0"/>
    <xf numFmtId="0" fontId="21" fillId="0" borderId="0"/>
    <xf numFmtId="0" fontId="21" fillId="0" borderId="0"/>
    <xf numFmtId="0" fontId="34" fillId="0" borderId="0" applyAlignment="0">
      <alignment vertical="top" wrapText="1"/>
      <protection locked="0"/>
    </xf>
    <xf numFmtId="0" fontId="35" fillId="0" borderId="0" applyAlignment="0">
      <protection locked="0"/>
    </xf>
    <xf numFmtId="0" fontId="42" fillId="0" borderId="0"/>
    <xf numFmtId="0" fontId="34" fillId="0" borderId="0" applyAlignment="0">
      <alignment vertical="top" wrapText="1"/>
      <protection locked="0"/>
    </xf>
    <xf numFmtId="0" fontId="64" fillId="0" borderId="0"/>
    <xf numFmtId="0" fontId="65" fillId="0" borderId="0"/>
    <xf numFmtId="0" fontId="64" fillId="0" borderId="0"/>
    <xf numFmtId="174" fontId="65" fillId="0" borderId="0"/>
    <xf numFmtId="0" fontId="64" fillId="0" borderId="0"/>
    <xf numFmtId="0" fontId="8" fillId="0" borderId="0"/>
    <xf numFmtId="0" fontId="65" fillId="0" borderId="0"/>
    <xf numFmtId="0" fontId="65" fillId="0" borderId="0"/>
    <xf numFmtId="0" fontId="87" fillId="0" borderId="0"/>
  </cellStyleXfs>
  <cellXfs count="827">
    <xf numFmtId="0" fontId="0" fillId="0" borderId="0" xfId="0"/>
    <xf numFmtId="0" fontId="1" fillId="0" borderId="0" xfId="0" applyFont="1"/>
    <xf numFmtId="0" fontId="2" fillId="0" borderId="1" xfId="0" applyFont="1" applyBorder="1" applyAlignment="1">
      <alignment horizontal="center" vertical="top"/>
    </xf>
    <xf numFmtId="0" fontId="3" fillId="0" borderId="1" xfId="0" applyFont="1" applyBorder="1" applyAlignment="1">
      <alignment horizontal="left" vertical="center"/>
    </xf>
    <xf numFmtId="0" fontId="1" fillId="0" borderId="1" xfId="0" applyFont="1" applyBorder="1" applyAlignment="1">
      <alignment vertical="top"/>
    </xf>
    <xf numFmtId="3" fontId="1" fillId="0" borderId="1" xfId="0" applyNumberFormat="1" applyFont="1" applyBorder="1" applyAlignment="1">
      <alignment vertical="top"/>
    </xf>
    <xf numFmtId="0" fontId="1" fillId="0" borderId="1" xfId="0" applyFont="1" applyBorder="1" applyAlignment="1">
      <alignment wrapText="1"/>
    </xf>
    <xf numFmtId="0" fontId="1" fillId="0" borderId="1" xfId="0" applyFont="1" applyBorder="1" applyAlignment="1">
      <alignment horizontal="center" vertical="top"/>
    </xf>
    <xf numFmtId="0" fontId="2" fillId="0" borderId="1" xfId="0" applyFont="1" applyBorder="1" applyAlignment="1">
      <alignment vertical="center" wrapText="1"/>
    </xf>
    <xf numFmtId="3" fontId="2" fillId="0" borderId="1" xfId="0" applyNumberFormat="1" applyFont="1" applyBorder="1" applyAlignment="1">
      <alignment wrapText="1"/>
    </xf>
    <xf numFmtId="0" fontId="1" fillId="0" borderId="1" xfId="0" applyFont="1" applyBorder="1" applyAlignment="1">
      <alignment vertical="top" wrapText="1"/>
    </xf>
    <xf numFmtId="3" fontId="1" fillId="0" borderId="0" xfId="0" applyNumberFormat="1" applyFont="1"/>
    <xf numFmtId="0" fontId="1" fillId="0" borderId="1" xfId="0" applyFont="1" applyBorder="1" applyAlignment="1">
      <alignment vertical="center" wrapText="1"/>
    </xf>
    <xf numFmtId="0" fontId="2" fillId="0" borderId="1" xfId="0" applyFont="1" applyBorder="1" applyAlignment="1">
      <alignment horizontal="center" vertical="center"/>
    </xf>
    <xf numFmtId="0" fontId="3" fillId="0" borderId="1" xfId="0" applyFont="1" applyBorder="1" applyAlignment="1">
      <alignment vertical="center"/>
    </xf>
    <xf numFmtId="3" fontId="3" fillId="0" borderId="1" xfId="0" applyNumberFormat="1" applyFont="1" applyBorder="1"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7" fillId="0" borderId="0" xfId="1" applyFont="1" applyAlignment="1">
      <alignment horizontal="center"/>
    </xf>
    <xf numFmtId="0" fontId="8" fillId="0" borderId="0" xfId="1" applyFont="1"/>
    <xf numFmtId="0" fontId="9" fillId="0" borderId="0" xfId="1" applyFont="1"/>
    <xf numFmtId="0" fontId="11" fillId="0" borderId="0" xfId="1" applyFont="1"/>
    <xf numFmtId="0" fontId="12" fillId="0" borderId="0" xfId="2" applyFont="1" applyAlignment="1">
      <alignment horizontal="left"/>
    </xf>
    <xf numFmtId="0" fontId="13" fillId="0" borderId="0" xfId="2" applyFont="1" applyAlignment="1">
      <alignment horizontal="left"/>
    </xf>
    <xf numFmtId="0" fontId="11" fillId="0" borderId="0" xfId="2" applyFont="1" applyAlignment="1">
      <alignment horizontal="left"/>
    </xf>
    <xf numFmtId="0" fontId="9" fillId="0" borderId="0" xfId="2" applyFont="1" applyAlignment="1">
      <alignment horizontal="left"/>
    </xf>
    <xf numFmtId="0" fontId="11" fillId="0" borderId="0" xfId="2" applyFont="1"/>
    <xf numFmtId="0" fontId="9" fillId="0" borderId="0" xfId="2" applyFont="1"/>
    <xf numFmtId="0" fontId="11" fillId="0" borderId="0" xfId="2" applyFont="1" applyAlignment="1">
      <alignment horizontal="center"/>
    </xf>
    <xf numFmtId="0" fontId="9" fillId="0" borderId="0" xfId="2" applyFont="1" applyAlignment="1">
      <alignment horizontal="center"/>
    </xf>
    <xf numFmtId="0" fontId="9" fillId="0" borderId="0" xfId="1" applyFont="1" applyAlignment="1">
      <alignment horizontal="left"/>
    </xf>
    <xf numFmtId="0" fontId="14" fillId="0" borderId="0" xfId="2" applyFont="1" applyAlignment="1">
      <alignment horizontal="left"/>
    </xf>
    <xf numFmtId="0" fontId="14" fillId="0" borderId="0" xfId="1" applyFont="1"/>
    <xf numFmtId="0" fontId="6" fillId="0" borderId="0" xfId="1"/>
    <xf numFmtId="0" fontId="12" fillId="0" borderId="0" xfId="1" applyFont="1"/>
    <xf numFmtId="0" fontId="13" fillId="0" borderId="0" xfId="1" applyFont="1"/>
    <xf numFmtId="0" fontId="8" fillId="0" borderId="0" xfId="1" applyFont="1" applyAlignment="1">
      <alignment horizontal="center"/>
    </xf>
    <xf numFmtId="0" fontId="11" fillId="0" borderId="0" xfId="1" applyFont="1" applyAlignment="1">
      <alignment horizontal="left"/>
    </xf>
    <xf numFmtId="0" fontId="11" fillId="0" borderId="0" xfId="1" applyFont="1" applyAlignment="1">
      <alignment horizontal="center"/>
    </xf>
    <xf numFmtId="0" fontId="15" fillId="0" borderId="0" xfId="1" applyFont="1"/>
    <xf numFmtId="0" fontId="15" fillId="0" borderId="0" xfId="1" applyFont="1" applyAlignment="1">
      <alignment horizontal="left"/>
    </xf>
    <xf numFmtId="0" fontId="9" fillId="0" borderId="0" xfId="1" applyFont="1" applyAlignment="1">
      <alignment horizontal="center"/>
    </xf>
    <xf numFmtId="0" fontId="11" fillId="0" borderId="0" xfId="1" quotePrefix="1" applyFont="1" applyAlignment="1">
      <alignment horizontal="left"/>
    </xf>
    <xf numFmtId="0" fontId="11" fillId="0" borderId="2" xfId="1" applyFont="1" applyBorder="1" applyAlignment="1">
      <alignment horizontal="center"/>
    </xf>
    <xf numFmtId="0" fontId="11" fillId="0" borderId="2" xfId="1" applyFont="1" applyBorder="1" applyAlignment="1">
      <alignment horizontal="left"/>
    </xf>
    <xf numFmtId="14" fontId="11" fillId="0" borderId="2" xfId="1" applyNumberFormat="1" applyFont="1" applyBorder="1" applyAlignment="1">
      <alignment horizontal="center"/>
    </xf>
    <xf numFmtId="0" fontId="11" fillId="0" borderId="3" xfId="1" applyFont="1" applyBorder="1" applyAlignment="1">
      <alignment horizontal="left"/>
    </xf>
    <xf numFmtId="0" fontId="11" fillId="0" borderId="4" xfId="1" applyFont="1" applyBorder="1" applyAlignment="1">
      <alignment horizontal="left"/>
    </xf>
    <xf numFmtId="0" fontId="11" fillId="0" borderId="5" xfId="1" applyFont="1" applyBorder="1" applyAlignment="1">
      <alignment horizontal="left"/>
    </xf>
    <xf numFmtId="0" fontId="16" fillId="0" borderId="0" xfId="1" applyFont="1"/>
    <xf numFmtId="0" fontId="11" fillId="0" borderId="6" xfId="1" applyFont="1" applyBorder="1" applyAlignment="1">
      <alignment horizontal="center"/>
    </xf>
    <xf numFmtId="0" fontId="11" fillId="0" borderId="7" xfId="2" applyFont="1" applyBorder="1" applyAlignment="1">
      <alignment horizontal="left"/>
    </xf>
    <xf numFmtId="14" fontId="11" fillId="0" borderId="6" xfId="1" quotePrefix="1" applyNumberFormat="1" applyFont="1" applyBorder="1" applyAlignment="1">
      <alignment horizontal="center"/>
    </xf>
    <xf numFmtId="0" fontId="11" fillId="0" borderId="6" xfId="1" applyFont="1" applyBorder="1" applyAlignment="1">
      <alignment horizontal="left"/>
    </xf>
    <xf numFmtId="0" fontId="11" fillId="0" borderId="7" xfId="1" applyFont="1" applyBorder="1" applyAlignment="1">
      <alignment horizontal="left"/>
    </xf>
    <xf numFmtId="0" fontId="11" fillId="0" borderId="8" xfId="1" applyFont="1" applyBorder="1" applyAlignment="1">
      <alignment horizontal="left"/>
    </xf>
    <xf numFmtId="0" fontId="11" fillId="0" borderId="9" xfId="1" applyFont="1" applyBorder="1" applyAlignment="1">
      <alignment horizontal="left"/>
    </xf>
    <xf numFmtId="0" fontId="11" fillId="0" borderId="10" xfId="1" applyFont="1" applyBorder="1" applyAlignment="1">
      <alignment horizontal="center"/>
    </xf>
    <xf numFmtId="0" fontId="11" fillId="0" borderId="11" xfId="2" applyFont="1" applyBorder="1" applyAlignment="1">
      <alignment horizontal="left"/>
    </xf>
    <xf numFmtId="49" fontId="11" fillId="0" borderId="10" xfId="1" quotePrefix="1" applyNumberFormat="1" applyFont="1" applyBorder="1" applyAlignment="1">
      <alignment horizontal="center"/>
    </xf>
    <xf numFmtId="0" fontId="11" fillId="0" borderId="10" xfId="1" applyFont="1" applyBorder="1" applyAlignment="1">
      <alignment horizontal="left"/>
    </xf>
    <xf numFmtId="0" fontId="11" fillId="0" borderId="12" xfId="1" applyFont="1" applyBorder="1" applyAlignment="1">
      <alignment horizontal="left"/>
    </xf>
    <xf numFmtId="0" fontId="11" fillId="0" borderId="11" xfId="1" applyFont="1" applyBorder="1" applyAlignment="1">
      <alignment horizontal="left"/>
    </xf>
    <xf numFmtId="0" fontId="11" fillId="0" borderId="13" xfId="1" applyFont="1" applyBorder="1" applyAlignment="1">
      <alignment horizontal="left"/>
    </xf>
    <xf numFmtId="0" fontId="12" fillId="0" borderId="1" xfId="1" applyFont="1" applyBorder="1" applyAlignment="1">
      <alignment horizontal="center"/>
    </xf>
    <xf numFmtId="0" fontId="12" fillId="0" borderId="1" xfId="1" applyFont="1" applyBorder="1"/>
    <xf numFmtId="0" fontId="12" fillId="0" borderId="14" xfId="1" applyFont="1" applyBorder="1"/>
    <xf numFmtId="0" fontId="12" fillId="0" borderId="15" xfId="1" applyFont="1" applyBorder="1"/>
    <xf numFmtId="0" fontId="12" fillId="0" borderId="16" xfId="1" applyFont="1" applyBorder="1"/>
    <xf numFmtId="0" fontId="12" fillId="0" borderId="17" xfId="1" applyFont="1" applyBorder="1"/>
    <xf numFmtId="0" fontId="1" fillId="0" borderId="1" xfId="0" applyFont="1" applyBorder="1" applyAlignment="1">
      <alignment horizontal="center" vertical="center" wrapText="1"/>
    </xf>
    <xf numFmtId="3" fontId="1" fillId="0" borderId="1" xfId="0" applyNumberFormat="1" applyFont="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center" vertical="center" wrapText="1"/>
    </xf>
    <xf numFmtId="4" fontId="17" fillId="0" borderId="1" xfId="0" applyNumberFormat="1" applyFont="1" applyBorder="1" applyAlignment="1">
      <alignment vertical="top" wrapText="1"/>
    </xf>
    <xf numFmtId="0" fontId="0" fillId="2" borderId="1" xfId="0" applyFill="1" applyBorder="1" applyAlignment="1">
      <alignment vertical="center" wrapText="1"/>
    </xf>
    <xf numFmtId="0" fontId="0" fillId="0" borderId="1" xfId="0" applyBorder="1"/>
    <xf numFmtId="4" fontId="17" fillId="0" borderId="1" xfId="0" applyNumberFormat="1" applyFont="1" applyBorder="1" applyAlignment="1">
      <alignment vertical="top"/>
    </xf>
    <xf numFmtId="0" fontId="18" fillId="0" borderId="1" xfId="0" applyFont="1" applyBorder="1"/>
    <xf numFmtId="0" fontId="18" fillId="0" borderId="1" xfId="0" applyFont="1" applyBorder="1" applyAlignment="1">
      <alignment horizontal="left"/>
    </xf>
    <xf numFmtId="0" fontId="0" fillId="0" borderId="1" xfId="0" applyBorder="1" applyAlignment="1">
      <alignment horizontal="center"/>
    </xf>
    <xf numFmtId="1" fontId="0" fillId="0" borderId="1" xfId="0" applyNumberFormat="1" applyBorder="1" applyAlignment="1">
      <alignment horizontal="center"/>
    </xf>
    <xf numFmtId="0" fontId="18" fillId="0" borderId="1" xfId="0" applyFont="1" applyBorder="1" applyAlignment="1">
      <alignment horizontal="left" vertical="center"/>
    </xf>
    <xf numFmtId="0" fontId="0" fillId="0" borderId="1" xfId="0" applyBorder="1" applyAlignment="1">
      <alignment horizontal="left" vertical="center"/>
    </xf>
    <xf numFmtId="0" fontId="18" fillId="0" borderId="1" xfId="0" applyFont="1" applyBorder="1" applyAlignment="1">
      <alignment horizontal="left" wrapText="1"/>
    </xf>
    <xf numFmtId="0" fontId="17" fillId="0" borderId="1" xfId="0" applyFont="1" applyBorder="1" applyAlignment="1">
      <alignment vertical="top" wrapText="1"/>
    </xf>
    <xf numFmtId="0" fontId="5" fillId="0" borderId="1" xfId="0" applyFont="1" applyBorder="1" applyAlignment="1">
      <alignment horizontal="center" vertical="center"/>
    </xf>
    <xf numFmtId="0" fontId="5" fillId="0" borderId="1" xfId="0" applyFont="1" applyBorder="1" applyAlignment="1">
      <alignment vertical="center"/>
    </xf>
    <xf numFmtId="0" fontId="17" fillId="0" borderId="1" xfId="0" applyFont="1" applyBorder="1" applyAlignment="1">
      <alignment horizontal="center" vertical="top" wrapText="1"/>
    </xf>
    <xf numFmtId="3" fontId="17" fillId="0" borderId="1" xfId="0" applyNumberFormat="1" applyFont="1" applyBorder="1" applyAlignment="1">
      <alignment vertical="top" wrapText="1"/>
    </xf>
    <xf numFmtId="3" fontId="17" fillId="0" borderId="1" xfId="0" applyNumberFormat="1" applyFont="1" applyBorder="1" applyAlignment="1">
      <alignment vertical="center" wrapText="1"/>
    </xf>
    <xf numFmtId="3" fontId="5" fillId="0" borderId="1" xfId="0" applyNumberFormat="1" applyFont="1" applyBorder="1" applyAlignment="1">
      <alignment vertical="center" wrapText="1"/>
    </xf>
    <xf numFmtId="0" fontId="17" fillId="0" borderId="0" xfId="0" applyFont="1" applyAlignment="1">
      <alignment horizontal="center" vertical="center"/>
    </xf>
    <xf numFmtId="0" fontId="17" fillId="0" borderId="0" xfId="0" applyFont="1"/>
    <xf numFmtId="0" fontId="15" fillId="0" borderId="0" xfId="4"/>
    <xf numFmtId="0" fontId="15" fillId="0" borderId="0" xfId="4" applyAlignment="1">
      <alignment vertical="center"/>
    </xf>
    <xf numFmtId="44" fontId="20" fillId="0" borderId="1" xfId="4" applyNumberFormat="1" applyFont="1" applyBorder="1" applyAlignment="1">
      <alignment horizontal="center" vertical="center" wrapText="1"/>
    </xf>
    <xf numFmtId="44" fontId="20" fillId="0" borderId="1" xfId="4" applyNumberFormat="1" applyFont="1" applyBorder="1" applyAlignment="1">
      <alignment horizontal="center" vertical="center"/>
    </xf>
    <xf numFmtId="49" fontId="15" fillId="0" borderId="0" xfId="4" applyNumberFormat="1"/>
    <xf numFmtId="49" fontId="20" fillId="0" borderId="40" xfId="4" applyNumberFormat="1" applyFont="1" applyBorder="1" applyAlignment="1">
      <alignment horizontal="center"/>
    </xf>
    <xf numFmtId="44" fontId="20" fillId="0" borderId="40" xfId="4" applyNumberFormat="1" applyFont="1" applyBorder="1" applyAlignment="1">
      <alignment horizontal="center"/>
    </xf>
    <xf numFmtId="49" fontId="20" fillId="0" borderId="41" xfId="4" applyNumberFormat="1" applyFont="1" applyBorder="1" applyAlignment="1">
      <alignment horizontal="center"/>
    </xf>
    <xf numFmtId="49" fontId="22" fillId="3" borderId="42" xfId="6" applyNumberFormat="1" applyFont="1" applyFill="1" applyBorder="1" applyAlignment="1">
      <alignment horizontal="left"/>
    </xf>
    <xf numFmtId="49" fontId="22" fillId="3" borderId="30" xfId="6" applyNumberFormat="1" applyFont="1" applyFill="1" applyBorder="1" applyAlignment="1">
      <alignment horizontal="left"/>
    </xf>
    <xf numFmtId="0" fontId="22" fillId="3" borderId="30" xfId="6" applyFont="1" applyFill="1" applyBorder="1"/>
    <xf numFmtId="0" fontId="23" fillId="3" borderId="1" xfId="5" applyFont="1" applyFill="1" applyBorder="1" applyAlignment="1" applyProtection="1">
      <alignment vertical="center"/>
    </xf>
    <xf numFmtId="44" fontId="24" fillId="3" borderId="1" xfId="4" applyNumberFormat="1" applyFont="1" applyFill="1" applyBorder="1" applyAlignment="1">
      <alignment horizontal="right"/>
    </xf>
    <xf numFmtId="44" fontId="25" fillId="3" borderId="1" xfId="4" applyNumberFormat="1" applyFont="1" applyFill="1" applyBorder="1" applyAlignment="1">
      <alignment horizontal="right"/>
    </xf>
    <xf numFmtId="0" fontId="24" fillId="3" borderId="1" xfId="4" applyFont="1" applyFill="1" applyBorder="1"/>
    <xf numFmtId="0" fontId="26" fillId="0" borderId="0" xfId="4" applyFont="1"/>
    <xf numFmtId="49" fontId="27" fillId="4" borderId="43" xfId="6" applyNumberFormat="1" applyFont="1" applyFill="1" applyBorder="1" applyAlignment="1">
      <alignment horizontal="left"/>
    </xf>
    <xf numFmtId="49" fontId="27" fillId="4" borderId="44" xfId="6" applyNumberFormat="1" applyFont="1" applyFill="1" applyBorder="1" applyAlignment="1">
      <alignment horizontal="left"/>
    </xf>
    <xf numFmtId="0" fontId="27" fillId="4" borderId="44" xfId="6" applyFont="1" applyFill="1" applyBorder="1"/>
    <xf numFmtId="0" fontId="27" fillId="4" borderId="44" xfId="5" applyFont="1" applyFill="1" applyBorder="1" applyAlignment="1" applyProtection="1">
      <alignment horizontal="center" vertical="center"/>
    </xf>
    <xf numFmtId="44" fontId="28" fillId="4" borderId="1" xfId="4" applyNumberFormat="1" applyFont="1" applyFill="1" applyBorder="1" applyAlignment="1">
      <alignment horizontal="right"/>
    </xf>
    <xf numFmtId="0" fontId="28" fillId="4" borderId="1" xfId="4" applyFont="1" applyFill="1" applyBorder="1" applyAlignment="1">
      <alignment horizontal="left" vertical="center"/>
    </xf>
    <xf numFmtId="49" fontId="29" fillId="0" borderId="1" xfId="7" applyNumberFormat="1" applyFont="1" applyBorder="1" applyAlignment="1">
      <alignment horizontal="left"/>
    </xf>
    <xf numFmtId="49" fontId="29" fillId="5" borderId="1" xfId="7" applyNumberFormat="1" applyFont="1" applyFill="1" applyBorder="1" applyAlignment="1">
      <alignment horizontal="left"/>
    </xf>
    <xf numFmtId="0" fontId="27" fillId="5" borderId="1" xfId="8" applyFont="1" applyFill="1" applyBorder="1"/>
    <xf numFmtId="164" fontId="14" fillId="5" borderId="1" xfId="5" applyNumberFormat="1" applyFont="1" applyFill="1" applyBorder="1" applyAlignment="1" applyProtection="1">
      <alignment horizontal="right" vertical="center"/>
    </xf>
    <xf numFmtId="0" fontId="11" fillId="5" borderId="1" xfId="5" applyFont="1" applyFill="1" applyBorder="1" applyAlignment="1" applyProtection="1">
      <alignment horizontal="center" vertical="center"/>
    </xf>
    <xf numFmtId="44" fontId="30" fillId="5" borderId="1" xfId="4" applyNumberFormat="1" applyFont="1" applyFill="1" applyBorder="1" applyAlignment="1">
      <alignment horizontal="right"/>
    </xf>
    <xf numFmtId="0" fontId="30" fillId="5" borderId="1" xfId="4" applyFont="1" applyFill="1" applyBorder="1" applyAlignment="1">
      <alignment horizontal="left" vertical="center"/>
    </xf>
    <xf numFmtId="49" fontId="29" fillId="0" borderId="1" xfId="7" applyNumberFormat="1" applyFont="1" applyBorder="1" applyAlignment="1">
      <alignment horizontal="left" vertical="center"/>
    </xf>
    <xf numFmtId="0" fontId="29" fillId="0" borderId="1" xfId="5" applyFont="1" applyBorder="1" applyAlignment="1" applyProtection="1">
      <alignment horizontal="left" vertical="center" wrapText="1"/>
    </xf>
    <xf numFmtId="164" fontId="11" fillId="0" borderId="1" xfId="5" applyNumberFormat="1" applyFont="1" applyBorder="1" applyAlignment="1" applyProtection="1">
      <alignment horizontal="right" vertical="center"/>
    </xf>
    <xf numFmtId="0" fontId="11" fillId="0" borderId="1" xfId="5" applyFont="1" applyBorder="1" applyAlignment="1" applyProtection="1">
      <alignment horizontal="center" vertical="center"/>
    </xf>
    <xf numFmtId="44" fontId="30" fillId="6" borderId="1" xfId="4" applyNumberFormat="1" applyFont="1" applyFill="1" applyBorder="1" applyAlignment="1">
      <alignment horizontal="right"/>
    </xf>
    <xf numFmtId="44" fontId="30" fillId="0" borderId="1" xfId="4" applyNumberFormat="1" applyFont="1" applyBorder="1" applyAlignment="1">
      <alignment horizontal="right"/>
    </xf>
    <xf numFmtId="0" fontId="30" fillId="0" borderId="1" xfId="4" applyFont="1" applyBorder="1" applyAlignment="1">
      <alignment horizontal="left" vertical="center"/>
    </xf>
    <xf numFmtId="164" fontId="11" fillId="5" borderId="1" xfId="5" applyNumberFormat="1" applyFont="1" applyFill="1" applyBorder="1" applyAlignment="1" applyProtection="1">
      <alignment horizontal="right" vertical="center"/>
    </xf>
    <xf numFmtId="164" fontId="11" fillId="0" borderId="1" xfId="3" applyNumberFormat="1" applyFont="1" applyBorder="1" applyAlignment="1">
      <alignment horizontal="right" vertical="center"/>
    </xf>
    <xf numFmtId="165" fontId="11" fillId="0" borderId="1" xfId="3" applyNumberFormat="1" applyFont="1" applyBorder="1" applyAlignment="1">
      <alignment horizontal="right" vertical="center"/>
    </xf>
    <xf numFmtId="166" fontId="11" fillId="0" borderId="1" xfId="3" applyNumberFormat="1" applyFont="1" applyBorder="1" applyAlignment="1">
      <alignment horizontal="right" vertical="center"/>
    </xf>
    <xf numFmtId="166" fontId="11" fillId="0" borderId="1" xfId="5" applyNumberFormat="1" applyFont="1" applyBorder="1" applyAlignment="1" applyProtection="1">
      <alignment horizontal="right" vertical="center"/>
    </xf>
    <xf numFmtId="49" fontId="31" fillId="5" borderId="1" xfId="7" applyNumberFormat="1" applyFont="1" applyFill="1" applyBorder="1" applyAlignment="1">
      <alignment horizontal="left"/>
    </xf>
    <xf numFmtId="0" fontId="15" fillId="0" borderId="0" xfId="4" applyAlignment="1">
      <alignment horizontal="left"/>
    </xf>
    <xf numFmtId="1" fontId="15" fillId="0" borderId="0" xfId="4" applyNumberFormat="1"/>
    <xf numFmtId="44" fontId="15" fillId="0" borderId="0" xfId="4" applyNumberFormat="1"/>
    <xf numFmtId="0" fontId="32" fillId="7" borderId="0" xfId="0" applyFont="1" applyFill="1" applyAlignment="1">
      <alignment horizontal="left" vertical="center"/>
    </xf>
    <xf numFmtId="0" fontId="32" fillId="7" borderId="0" xfId="0" applyFont="1" applyFill="1" applyAlignment="1">
      <alignment horizontal="center" vertical="center"/>
    </xf>
    <xf numFmtId="1" fontId="32" fillId="7" borderId="0" xfId="0" applyNumberFormat="1" applyFont="1" applyFill="1" applyAlignment="1">
      <alignment horizontal="left" vertical="center"/>
    </xf>
    <xf numFmtId="4" fontId="32" fillId="7" borderId="0" xfId="0" applyNumberFormat="1" applyFont="1" applyFill="1" applyAlignment="1">
      <alignment horizontal="left" vertical="center"/>
    </xf>
    <xf numFmtId="0" fontId="0" fillId="8" borderId="0" xfId="0" applyFill="1" applyAlignment="1" applyProtection="1">
      <alignment horizontal="left" vertical="center"/>
      <protection locked="0"/>
    </xf>
    <xf numFmtId="0" fontId="33" fillId="7" borderId="0" xfId="0" applyFont="1" applyFill="1" applyAlignment="1">
      <alignment horizontal="left" vertical="center"/>
    </xf>
    <xf numFmtId="0" fontId="32" fillId="9" borderId="0" xfId="9" applyFont="1" applyFill="1" applyAlignment="1" applyProtection="1">
      <alignment horizontal="left"/>
    </xf>
    <xf numFmtId="0" fontId="32" fillId="10" borderId="0" xfId="10" applyFont="1" applyFill="1" applyAlignment="1">
      <alignment horizontal="left"/>
      <protection locked="0"/>
    </xf>
    <xf numFmtId="0" fontId="33" fillId="7" borderId="0" xfId="0" applyFont="1" applyFill="1" applyAlignment="1">
      <alignment horizontal="left" vertical="center" wrapText="1"/>
    </xf>
    <xf numFmtId="0" fontId="36" fillId="11" borderId="45" xfId="0" applyFont="1" applyFill="1" applyBorder="1" applyAlignment="1">
      <alignment horizontal="center" vertical="center" shrinkToFit="1"/>
    </xf>
    <xf numFmtId="0" fontId="36" fillId="11" borderId="45" xfId="0" applyFont="1" applyFill="1" applyBorder="1" applyAlignment="1">
      <alignment horizontal="center" vertical="center" wrapText="1"/>
    </xf>
    <xf numFmtId="1" fontId="36" fillId="11" borderId="45" xfId="0" applyNumberFormat="1" applyFont="1" applyFill="1" applyBorder="1" applyAlignment="1">
      <alignment horizontal="center" vertical="center" wrapText="1"/>
    </xf>
    <xf numFmtId="0" fontId="11" fillId="11" borderId="45" xfId="0" applyFont="1" applyFill="1" applyBorder="1" applyAlignment="1" applyProtection="1">
      <alignment horizontal="center" vertical="center" wrapText="1"/>
      <protection locked="0"/>
    </xf>
    <xf numFmtId="0" fontId="37" fillId="7" borderId="0" xfId="0" applyFont="1" applyFill="1" applyAlignment="1">
      <alignment horizontal="left" vertical="center"/>
    </xf>
    <xf numFmtId="0" fontId="37" fillId="7" borderId="0" xfId="0" applyFont="1" applyFill="1" applyAlignment="1">
      <alignment horizontal="center" vertical="center"/>
    </xf>
    <xf numFmtId="1" fontId="37" fillId="7" borderId="0" xfId="0" applyNumberFormat="1" applyFont="1" applyFill="1" applyAlignment="1">
      <alignment horizontal="left" vertical="center"/>
    </xf>
    <xf numFmtId="4" fontId="37" fillId="7" borderId="0" xfId="0" applyNumberFormat="1" applyFont="1" applyFill="1" applyAlignment="1">
      <alignment horizontal="left" vertical="center"/>
    </xf>
    <xf numFmtId="37" fontId="38" fillId="8" borderId="0" xfId="0" applyNumberFormat="1" applyFont="1" applyFill="1" applyAlignment="1" applyProtection="1">
      <alignment horizontal="center" vertical="center"/>
      <protection locked="0"/>
    </xf>
    <xf numFmtId="0" fontId="38" fillId="8" borderId="0" xfId="0" applyFont="1" applyFill="1" applyAlignment="1" applyProtection="1">
      <alignment horizontal="left" vertical="center" wrapText="1"/>
      <protection locked="0"/>
    </xf>
    <xf numFmtId="0" fontId="33" fillId="8" borderId="0" xfId="0" applyFont="1" applyFill="1" applyAlignment="1" applyProtection="1">
      <alignment horizontal="left" vertical="center" wrapText="1"/>
      <protection locked="0"/>
    </xf>
    <xf numFmtId="0" fontId="38" fillId="8" borderId="0" xfId="0" applyFont="1" applyFill="1" applyAlignment="1" applyProtection="1">
      <alignment horizontal="center" vertical="center" wrapText="1"/>
      <protection locked="0"/>
    </xf>
    <xf numFmtId="1" fontId="38" fillId="8" borderId="0" xfId="0" applyNumberFormat="1" applyFont="1" applyFill="1" applyAlignment="1" applyProtection="1">
      <alignment horizontal="right" vertical="center"/>
      <protection locked="0"/>
    </xf>
    <xf numFmtId="4" fontId="38" fillId="8" borderId="0" xfId="0" applyNumberFormat="1" applyFont="1" applyFill="1" applyAlignment="1">
      <alignment horizontal="right" vertical="center"/>
    </xf>
    <xf numFmtId="167" fontId="38" fillId="8" borderId="0" xfId="0" applyNumberFormat="1" applyFont="1" applyFill="1" applyAlignment="1">
      <alignment horizontal="right" vertical="center"/>
    </xf>
    <xf numFmtId="0" fontId="39" fillId="8" borderId="0" xfId="0" applyFont="1" applyFill="1" applyAlignment="1" applyProtection="1">
      <alignment horizontal="left" vertical="center"/>
      <protection locked="0"/>
    </xf>
    <xf numFmtId="37" fontId="33" fillId="8" borderId="24" xfId="0" applyNumberFormat="1" applyFont="1" applyFill="1" applyBorder="1" applyAlignment="1" applyProtection="1">
      <alignment horizontal="center" vertical="center"/>
      <protection locked="0"/>
    </xf>
    <xf numFmtId="0" fontId="33" fillId="8" borderId="25" xfId="0" applyFont="1" applyFill="1" applyBorder="1" applyAlignment="1" applyProtection="1">
      <alignment horizontal="left" vertical="center" wrapText="1"/>
      <protection locked="0"/>
    </xf>
    <xf numFmtId="0" fontId="33" fillId="8" borderId="25" xfId="0" applyFont="1" applyFill="1" applyBorder="1" applyAlignment="1" applyProtection="1">
      <alignment horizontal="center" vertical="center" wrapText="1"/>
      <protection locked="0"/>
    </xf>
    <xf numFmtId="1" fontId="33" fillId="8" borderId="25" xfId="0" applyNumberFormat="1" applyFont="1" applyFill="1" applyBorder="1" applyAlignment="1" applyProtection="1">
      <alignment horizontal="right" vertical="center"/>
      <protection locked="0"/>
    </xf>
    <xf numFmtId="4" fontId="33" fillId="8" borderId="25" xfId="0" applyNumberFormat="1" applyFont="1" applyFill="1" applyBorder="1" applyAlignment="1" applyProtection="1">
      <alignment horizontal="right" vertical="center"/>
      <protection locked="0"/>
    </xf>
    <xf numFmtId="4" fontId="33" fillId="8" borderId="25" xfId="0" applyNumberFormat="1" applyFont="1" applyFill="1" applyBorder="1" applyAlignment="1">
      <alignment horizontal="right" vertical="center"/>
    </xf>
    <xf numFmtId="167" fontId="33" fillId="8" borderId="25" xfId="0" applyNumberFormat="1" applyFont="1" applyFill="1" applyBorder="1" applyAlignment="1">
      <alignment horizontal="right" vertical="center"/>
    </xf>
    <xf numFmtId="168" fontId="33" fillId="8" borderId="26" xfId="0" applyNumberFormat="1" applyFont="1" applyFill="1" applyBorder="1" applyAlignment="1">
      <alignment horizontal="right" vertical="center"/>
    </xf>
    <xf numFmtId="49" fontId="33" fillId="8" borderId="46" xfId="0" applyNumberFormat="1" applyFont="1" applyFill="1" applyBorder="1" applyAlignment="1" applyProtection="1">
      <alignment horizontal="center" vertical="center"/>
      <protection locked="0"/>
    </xf>
    <xf numFmtId="0" fontId="32" fillId="2" borderId="47" xfId="0" applyFont="1" applyFill="1" applyBorder="1" applyAlignment="1" applyProtection="1">
      <alignment horizontal="center" vertical="center" wrapText="1"/>
      <protection locked="0"/>
    </xf>
    <xf numFmtId="0" fontId="12" fillId="0" borderId="7" xfId="0" applyFont="1" applyBorder="1" applyAlignment="1">
      <alignment horizontal="left" vertical="center"/>
    </xf>
    <xf numFmtId="0" fontId="33" fillId="0" borderId="48" xfId="0" applyFont="1" applyBorder="1" applyAlignment="1" applyProtection="1">
      <alignment horizontal="center" vertical="center" wrapText="1"/>
      <protection locked="0"/>
    </xf>
    <xf numFmtId="1" fontId="33" fillId="0" borderId="48" xfId="0" applyNumberFormat="1" applyFont="1" applyBorder="1" applyAlignment="1" applyProtection="1">
      <alignment horizontal="right" vertical="center"/>
      <protection locked="0"/>
    </xf>
    <xf numFmtId="4" fontId="32" fillId="0" borderId="48" xfId="0" applyNumberFormat="1" applyFont="1" applyBorder="1" applyAlignment="1" applyProtection="1">
      <alignment horizontal="right" vertical="center"/>
      <protection locked="0"/>
    </xf>
    <xf numFmtId="4" fontId="32" fillId="0" borderId="48" xfId="0" applyNumberFormat="1" applyFont="1" applyBorder="1" applyAlignment="1">
      <alignment horizontal="right" vertical="center"/>
    </xf>
    <xf numFmtId="4" fontId="32" fillId="0" borderId="48" xfId="0" applyNumberFormat="1" applyFont="1" applyBorder="1" applyAlignment="1" applyProtection="1">
      <alignment vertical="center"/>
      <protection locked="0"/>
    </xf>
    <xf numFmtId="2" fontId="32" fillId="0" borderId="48" xfId="0" applyNumberFormat="1" applyFont="1" applyBorder="1" applyAlignment="1">
      <alignment horizontal="right" vertical="center"/>
    </xf>
    <xf numFmtId="2" fontId="32" fillId="0" borderId="49" xfId="0" applyNumberFormat="1" applyFont="1" applyBorder="1" applyAlignment="1">
      <alignment horizontal="right" vertical="center"/>
    </xf>
    <xf numFmtId="49" fontId="32" fillId="8" borderId="46" xfId="0" applyNumberFormat="1" applyFont="1" applyFill="1" applyBorder="1" applyAlignment="1" applyProtection="1">
      <alignment horizontal="center" vertical="center"/>
      <protection locked="0"/>
    </xf>
    <xf numFmtId="0" fontId="32" fillId="0" borderId="47" xfId="0" applyFont="1" applyBorder="1" applyAlignment="1" applyProtection="1">
      <alignment horizontal="center" vertical="center" wrapText="1"/>
      <protection locked="0"/>
    </xf>
    <xf numFmtId="0" fontId="11" fillId="0" borderId="7" xfId="0" applyFont="1" applyBorder="1" applyAlignment="1">
      <alignment horizontal="left" vertical="center" wrapText="1"/>
    </xf>
    <xf numFmtId="0" fontId="32" fillId="0" borderId="48" xfId="0" applyFont="1" applyBorder="1" applyAlignment="1" applyProtection="1">
      <alignment horizontal="center" vertical="center" wrapText="1"/>
      <protection locked="0"/>
    </xf>
    <xf numFmtId="4" fontId="33" fillId="0" borderId="48" xfId="0" applyNumberFormat="1" applyFont="1" applyBorder="1" applyAlignment="1" applyProtection="1">
      <alignment horizontal="right" vertical="center"/>
      <protection locked="0"/>
    </xf>
    <xf numFmtId="2" fontId="32" fillId="0" borderId="48" xfId="0" applyNumberFormat="1" applyFont="1" applyBorder="1" applyAlignment="1" applyProtection="1">
      <alignment horizontal="right" vertical="center"/>
      <protection locked="0"/>
    </xf>
    <xf numFmtId="0" fontId="40" fillId="0" borderId="7" xfId="0" applyFont="1" applyBorder="1" applyAlignment="1">
      <alignment horizontal="left" vertical="center" wrapText="1"/>
    </xf>
    <xf numFmtId="49" fontId="32" fillId="8" borderId="50" xfId="0" applyNumberFormat="1" applyFont="1" applyFill="1" applyBorder="1" applyAlignment="1" applyProtection="1">
      <alignment horizontal="center" vertical="center"/>
      <protection locked="0"/>
    </xf>
    <xf numFmtId="49" fontId="11" fillId="0" borderId="48" xfId="0" applyNumberFormat="1" applyFont="1" applyBorder="1" applyAlignment="1">
      <alignment horizontal="center" vertical="center"/>
    </xf>
    <xf numFmtId="0" fontId="11" fillId="0" borderId="48" xfId="0" applyFont="1" applyBorder="1" applyAlignment="1">
      <alignment horizontal="left" vertical="center"/>
    </xf>
    <xf numFmtId="0" fontId="32" fillId="0" borderId="51" xfId="0" applyFont="1" applyBorder="1" applyAlignment="1" applyProtection="1">
      <alignment horizontal="center" vertical="center" wrapText="1"/>
      <protection locked="0"/>
    </xf>
    <xf numFmtId="4" fontId="32" fillId="0" borderId="52" xfId="0" applyNumberFormat="1" applyFont="1" applyBorder="1" applyAlignment="1" applyProtection="1">
      <alignment horizontal="right" vertical="center"/>
      <protection locked="0"/>
    </xf>
    <xf numFmtId="4" fontId="32" fillId="0" borderId="47" xfId="0" applyNumberFormat="1" applyFont="1" applyBorder="1" applyAlignment="1" applyProtection="1">
      <alignment horizontal="right" vertical="center"/>
      <protection locked="0"/>
    </xf>
    <xf numFmtId="4" fontId="32" fillId="0" borderId="47" xfId="0" applyNumberFormat="1" applyFont="1" applyBorder="1" applyAlignment="1" applyProtection="1">
      <alignment vertical="center"/>
      <protection locked="0"/>
    </xf>
    <xf numFmtId="4" fontId="32" fillId="0" borderId="53" xfId="0" applyNumberFormat="1" applyFont="1" applyBorder="1" applyAlignment="1" applyProtection="1">
      <alignment horizontal="right" vertical="center"/>
      <protection locked="0"/>
    </xf>
    <xf numFmtId="2" fontId="32" fillId="0" borderId="52" xfId="0" applyNumberFormat="1" applyFont="1" applyBorder="1" applyAlignment="1">
      <alignment horizontal="right" vertical="center"/>
    </xf>
    <xf numFmtId="2" fontId="32" fillId="0" borderId="54" xfId="0" applyNumberFormat="1" applyFont="1" applyBorder="1" applyAlignment="1">
      <alignment horizontal="right" vertical="center"/>
    </xf>
    <xf numFmtId="16" fontId="33" fillId="8" borderId="25" xfId="0" applyNumberFormat="1" applyFont="1" applyFill="1" applyBorder="1" applyAlignment="1" applyProtection="1">
      <alignment horizontal="left" vertical="center" wrapText="1"/>
      <protection locked="0"/>
    </xf>
    <xf numFmtId="2" fontId="33" fillId="8" borderId="25" xfId="0" applyNumberFormat="1" applyFont="1" applyFill="1" applyBorder="1" applyAlignment="1">
      <alignment horizontal="right" vertical="center"/>
    </xf>
    <xf numFmtId="2" fontId="33" fillId="8" borderId="26" xfId="0" applyNumberFormat="1" applyFont="1" applyFill="1" applyBorder="1" applyAlignment="1">
      <alignment horizontal="right" vertical="center"/>
    </xf>
    <xf numFmtId="0" fontId="32" fillId="8" borderId="47" xfId="0" applyFont="1" applyFill="1" applyBorder="1" applyAlignment="1" applyProtection="1">
      <alignment horizontal="center" vertical="center" wrapText="1"/>
      <protection locked="0"/>
    </xf>
    <xf numFmtId="4" fontId="32" fillId="8" borderId="47" xfId="0" applyNumberFormat="1" applyFont="1" applyFill="1" applyBorder="1" applyAlignment="1" applyProtection="1">
      <alignment horizontal="right" vertical="center"/>
      <protection locked="0"/>
    </xf>
    <xf numFmtId="4" fontId="32" fillId="8" borderId="47" xfId="0" applyNumberFormat="1" applyFont="1" applyFill="1" applyBorder="1" applyAlignment="1">
      <alignment horizontal="right" vertical="center"/>
    </xf>
    <xf numFmtId="4" fontId="32" fillId="8" borderId="55" xfId="0" applyNumberFormat="1" applyFont="1" applyFill="1" applyBorder="1" applyAlignment="1">
      <alignment horizontal="right" vertical="center"/>
    </xf>
    <xf numFmtId="2" fontId="32" fillId="8" borderId="55" xfId="0" applyNumberFormat="1" applyFont="1" applyFill="1" applyBorder="1" applyAlignment="1">
      <alignment horizontal="right" vertical="center"/>
    </xf>
    <xf numFmtId="2" fontId="32" fillId="8" borderId="56" xfId="0" applyNumberFormat="1" applyFont="1" applyFill="1" applyBorder="1" applyAlignment="1">
      <alignment horizontal="right" vertical="center"/>
    </xf>
    <xf numFmtId="0" fontId="0" fillId="8" borderId="57" xfId="0" applyFill="1" applyBorder="1" applyAlignment="1" applyProtection="1">
      <alignment horizontal="left" vertical="center"/>
      <protection locked="0"/>
    </xf>
    <xf numFmtId="16" fontId="33" fillId="8" borderId="47" xfId="0" applyNumberFormat="1" applyFont="1" applyFill="1" applyBorder="1" applyAlignment="1" applyProtection="1">
      <alignment horizontal="left" vertical="center" wrapText="1"/>
      <protection locked="0"/>
    </xf>
    <xf numFmtId="0" fontId="32" fillId="8" borderId="58" xfId="0" applyFont="1" applyFill="1" applyBorder="1" applyAlignment="1" applyProtection="1">
      <alignment horizontal="left" vertical="center" wrapText="1"/>
      <protection locked="0"/>
    </xf>
    <xf numFmtId="2" fontId="32" fillId="8" borderId="47" xfId="0" applyNumberFormat="1" applyFont="1" applyFill="1" applyBorder="1" applyAlignment="1">
      <alignment horizontal="right" vertical="center"/>
    </xf>
    <xf numFmtId="16" fontId="33" fillId="2" borderId="47" xfId="0" applyNumberFormat="1" applyFont="1" applyFill="1" applyBorder="1" applyAlignment="1" applyProtection="1">
      <alignment horizontal="left" vertical="center" wrapText="1"/>
      <protection locked="0"/>
    </xf>
    <xf numFmtId="0" fontId="32" fillId="2" borderId="58" xfId="0" applyFont="1" applyFill="1" applyBorder="1" applyAlignment="1" applyProtection="1">
      <alignment horizontal="left" vertical="center" wrapText="1"/>
      <protection locked="0"/>
    </xf>
    <xf numFmtId="4" fontId="32" fillId="2" borderId="47" xfId="0" applyNumberFormat="1" applyFont="1" applyFill="1" applyBorder="1" applyAlignment="1" applyProtection="1">
      <alignment horizontal="right" vertical="center"/>
      <protection locked="0"/>
    </xf>
    <xf numFmtId="0" fontId="41" fillId="0" borderId="7" xfId="0" applyFont="1" applyBorder="1" applyAlignment="1">
      <alignment horizontal="left" vertical="center" wrapText="1"/>
    </xf>
    <xf numFmtId="4" fontId="32" fillId="2" borderId="48" xfId="0" applyNumberFormat="1" applyFont="1" applyFill="1" applyBorder="1" applyAlignment="1" applyProtection="1">
      <alignment horizontal="right" vertical="center"/>
      <protection locked="0"/>
    </xf>
    <xf numFmtId="0" fontId="41" fillId="2" borderId="7" xfId="0" applyFont="1" applyFill="1" applyBorder="1" applyAlignment="1">
      <alignment horizontal="left" vertical="center" wrapText="1"/>
    </xf>
    <xf numFmtId="0" fontId="32" fillId="2" borderId="48" xfId="0" applyFont="1" applyFill="1" applyBorder="1" applyAlignment="1" applyProtection="1">
      <alignment horizontal="center" vertical="center" wrapText="1"/>
      <protection locked="0"/>
    </xf>
    <xf numFmtId="1" fontId="32" fillId="0" borderId="48" xfId="0" applyNumberFormat="1" applyFont="1" applyBorder="1" applyAlignment="1" applyProtection="1">
      <alignment horizontal="right" vertical="center"/>
      <protection locked="0"/>
    </xf>
    <xf numFmtId="49" fontId="32" fillId="8" borderId="59" xfId="0" applyNumberFormat="1" applyFont="1" applyFill="1" applyBorder="1" applyAlignment="1" applyProtection="1">
      <alignment horizontal="center" vertical="center"/>
      <protection locked="0"/>
    </xf>
    <xf numFmtId="0" fontId="32" fillId="8" borderId="51" xfId="0" applyFont="1" applyFill="1" applyBorder="1" applyAlignment="1" applyProtection="1">
      <alignment horizontal="center" vertical="center" wrapText="1"/>
      <protection locked="0"/>
    </xf>
    <xf numFmtId="1" fontId="32" fillId="8" borderId="48" xfId="0" applyNumberFormat="1" applyFont="1" applyFill="1" applyBorder="1" applyAlignment="1" applyProtection="1">
      <alignment horizontal="right" vertical="center"/>
      <protection locked="0"/>
    </xf>
    <xf numFmtId="4" fontId="41" fillId="0" borderId="60" xfId="0" applyNumberFormat="1" applyFont="1" applyBorder="1" applyAlignment="1">
      <alignment horizontal="right" vertical="center"/>
    </xf>
    <xf numFmtId="4" fontId="32" fillId="8" borderId="61" xfId="0" applyNumberFormat="1" applyFont="1" applyFill="1" applyBorder="1" applyAlignment="1" applyProtection="1">
      <alignment horizontal="right" vertical="center"/>
      <protection locked="0"/>
    </xf>
    <xf numFmtId="4" fontId="32" fillId="0" borderId="61" xfId="0" applyNumberFormat="1" applyFont="1" applyBorder="1" applyAlignment="1" applyProtection="1">
      <alignment horizontal="right" vertical="center"/>
      <protection locked="0"/>
    </xf>
    <xf numFmtId="4" fontId="32" fillId="0" borderId="61" xfId="0" applyNumberFormat="1" applyFont="1" applyBorder="1" applyAlignment="1">
      <alignment horizontal="right" vertical="center"/>
    </xf>
    <xf numFmtId="4" fontId="32" fillId="0" borderId="61" xfId="0" applyNumberFormat="1" applyFont="1" applyBorder="1" applyAlignment="1" applyProtection="1">
      <alignment vertical="center"/>
      <protection locked="0"/>
    </xf>
    <xf numFmtId="2" fontId="32" fillId="8" borderId="60" xfId="0" applyNumberFormat="1" applyFont="1" applyFill="1" applyBorder="1" applyAlignment="1">
      <alignment horizontal="right" vertical="center"/>
    </xf>
    <xf numFmtId="2" fontId="32" fillId="8" borderId="62" xfId="0" applyNumberFormat="1" applyFont="1" applyFill="1" applyBorder="1" applyAlignment="1">
      <alignment horizontal="right" vertical="center"/>
    </xf>
    <xf numFmtId="37" fontId="32" fillId="8" borderId="24" xfId="0" applyNumberFormat="1" applyFont="1" applyFill="1" applyBorder="1" applyAlignment="1" applyProtection="1">
      <alignment horizontal="center" vertical="center"/>
      <protection locked="0"/>
    </xf>
    <xf numFmtId="0" fontId="43" fillId="0" borderId="25" xfId="11" applyFont="1" applyBorder="1" applyAlignment="1">
      <alignment horizontal="left" vertical="center" wrapText="1"/>
    </xf>
    <xf numFmtId="0" fontId="43" fillId="0" borderId="25" xfId="11" applyFont="1" applyBorder="1" applyAlignment="1">
      <alignment horizontal="left" wrapText="1"/>
    </xf>
    <xf numFmtId="1" fontId="32" fillId="8" borderId="25" xfId="0" applyNumberFormat="1" applyFont="1" applyFill="1" applyBorder="1" applyAlignment="1" applyProtection="1">
      <alignment horizontal="right" vertical="center"/>
      <protection locked="0"/>
    </xf>
    <xf numFmtId="4" fontId="32" fillId="8" borderId="25" xfId="0" applyNumberFormat="1" applyFont="1" applyFill="1" applyBorder="1" applyAlignment="1" applyProtection="1">
      <alignment horizontal="right" vertical="center"/>
      <protection locked="0"/>
    </xf>
    <xf numFmtId="4" fontId="32" fillId="8" borderId="25" xfId="0" applyNumberFormat="1" applyFont="1" applyFill="1" applyBorder="1" applyAlignment="1">
      <alignment horizontal="right" vertical="center"/>
    </xf>
    <xf numFmtId="4" fontId="32" fillId="8" borderId="25" xfId="0" applyNumberFormat="1" applyFont="1" applyFill="1" applyBorder="1" applyAlignment="1" applyProtection="1">
      <alignment vertical="center"/>
      <protection locked="0"/>
    </xf>
    <xf numFmtId="2" fontId="32" fillId="8" borderId="26" xfId="0" applyNumberFormat="1" applyFont="1" applyFill="1" applyBorder="1" applyAlignment="1">
      <alignment horizontal="right" vertical="center"/>
    </xf>
    <xf numFmtId="0" fontId="32" fillId="8" borderId="48" xfId="0" applyFont="1" applyFill="1" applyBorder="1" applyAlignment="1" applyProtection="1">
      <alignment horizontal="center" vertical="center" wrapText="1"/>
      <protection locked="0"/>
    </xf>
    <xf numFmtId="4" fontId="32" fillId="8" borderId="48" xfId="0" applyNumberFormat="1" applyFont="1" applyFill="1" applyBorder="1" applyAlignment="1" applyProtection="1">
      <alignment horizontal="right" vertical="center"/>
      <protection locked="0"/>
    </xf>
    <xf numFmtId="2" fontId="32" fillId="8" borderId="52" xfId="0" applyNumberFormat="1" applyFont="1" applyFill="1" applyBorder="1" applyAlignment="1">
      <alignment horizontal="right" vertical="center"/>
    </xf>
    <xf numFmtId="2" fontId="32" fillId="8" borderId="49" xfId="0" applyNumberFormat="1" applyFont="1" applyFill="1" applyBorder="1" applyAlignment="1">
      <alignment horizontal="right" vertical="center"/>
    </xf>
    <xf numFmtId="49" fontId="32" fillId="8" borderId="57" xfId="0" applyNumberFormat="1" applyFont="1" applyFill="1" applyBorder="1" applyAlignment="1" applyProtection="1">
      <alignment horizontal="center" vertical="center"/>
      <protection locked="0"/>
    </xf>
    <xf numFmtId="0" fontId="32" fillId="0" borderId="0" xfId="0" applyFont="1" applyAlignment="1" applyProtection="1">
      <alignment horizontal="center" vertical="center" wrapText="1"/>
      <protection locked="0"/>
    </xf>
    <xf numFmtId="0" fontId="41" fillId="0" borderId="0" xfId="0" applyFont="1" applyAlignment="1">
      <alignment horizontal="left" vertical="center" wrapText="1"/>
    </xf>
    <xf numFmtId="0" fontId="32" fillId="8" borderId="0" xfId="0" applyFont="1" applyFill="1" applyAlignment="1" applyProtection="1">
      <alignment horizontal="center" vertical="center" wrapText="1"/>
      <protection locked="0"/>
    </xf>
    <xf numFmtId="1" fontId="32" fillId="8" borderId="0" xfId="0" applyNumberFormat="1" applyFont="1" applyFill="1" applyAlignment="1" applyProtection="1">
      <alignment horizontal="right" vertical="center"/>
      <protection locked="0"/>
    </xf>
    <xf numFmtId="4" fontId="41" fillId="0" borderId="0" xfId="0" applyNumberFormat="1" applyFont="1" applyAlignment="1">
      <alignment horizontal="right" vertical="center"/>
    </xf>
    <xf numFmtId="4" fontId="32" fillId="8" borderId="63" xfId="0" applyNumberFormat="1" applyFont="1" applyFill="1" applyBorder="1" applyAlignment="1" applyProtection="1">
      <alignment horizontal="right" vertical="center"/>
      <protection locked="0"/>
    </xf>
    <xf numFmtId="4" fontId="32" fillId="0" borderId="0" xfId="0" applyNumberFormat="1" applyFont="1" applyAlignment="1" applyProtection="1">
      <alignment horizontal="right" vertical="center"/>
      <protection locked="0"/>
    </xf>
    <xf numFmtId="4" fontId="32" fillId="0" borderId="0" xfId="0" applyNumberFormat="1" applyFont="1" applyAlignment="1">
      <alignment horizontal="right" vertical="center"/>
    </xf>
    <xf numFmtId="4" fontId="32" fillId="0" borderId="0" xfId="0" applyNumberFormat="1" applyFont="1" applyAlignment="1" applyProtection="1">
      <alignment vertical="center"/>
      <protection locked="0"/>
    </xf>
    <xf numFmtId="2" fontId="32" fillId="8" borderId="0" xfId="0" applyNumberFormat="1" applyFont="1" applyFill="1" applyAlignment="1">
      <alignment horizontal="right" vertical="center"/>
    </xf>
    <xf numFmtId="2" fontId="32" fillId="8" borderId="64" xfId="0" applyNumberFormat="1" applyFont="1" applyFill="1" applyBorder="1" applyAlignment="1">
      <alignment horizontal="right" vertical="center"/>
    </xf>
    <xf numFmtId="2" fontId="32" fillId="8" borderId="25" xfId="0" applyNumberFormat="1" applyFont="1" applyFill="1" applyBorder="1" applyAlignment="1">
      <alignment horizontal="right" vertical="center"/>
    </xf>
    <xf numFmtId="0" fontId="32" fillId="8" borderId="65" xfId="0" applyFont="1" applyFill="1" applyBorder="1" applyAlignment="1" applyProtection="1">
      <alignment horizontal="center" vertical="center"/>
      <protection locked="0"/>
    </xf>
    <xf numFmtId="0" fontId="32" fillId="8" borderId="66" xfId="0" applyFont="1" applyFill="1" applyBorder="1" applyAlignment="1" applyProtection="1">
      <alignment horizontal="center" vertical="center" wrapText="1"/>
      <protection locked="0"/>
    </xf>
    <xf numFmtId="0" fontId="11" fillId="0" borderId="66" xfId="0" applyFont="1" applyBorder="1" applyAlignment="1">
      <alignment horizontal="left" vertical="center"/>
    </xf>
    <xf numFmtId="1" fontId="32" fillId="8" borderId="66" xfId="0" applyNumberFormat="1" applyFont="1" applyFill="1" applyBorder="1" applyAlignment="1" applyProtection="1">
      <alignment horizontal="right" vertical="center"/>
      <protection locked="0"/>
    </xf>
    <xf numFmtId="4" fontId="32" fillId="8" borderId="66" xfId="0" applyNumberFormat="1" applyFont="1" applyFill="1" applyBorder="1" applyAlignment="1" applyProtection="1">
      <alignment horizontal="right" vertical="center"/>
      <protection locked="0"/>
    </xf>
    <xf numFmtId="4" fontId="32" fillId="8" borderId="66" xfId="0" applyNumberFormat="1" applyFont="1" applyFill="1" applyBorder="1" applyAlignment="1">
      <alignment horizontal="right" vertical="center"/>
    </xf>
    <xf numFmtId="4" fontId="32" fillId="8" borderId="66" xfId="0" applyNumberFormat="1" applyFont="1" applyFill="1" applyBorder="1" applyAlignment="1" applyProtection="1">
      <alignment vertical="center"/>
      <protection locked="0"/>
    </xf>
    <xf numFmtId="2" fontId="32" fillId="8" borderId="66" xfId="0" applyNumberFormat="1" applyFont="1" applyFill="1" applyBorder="1" applyAlignment="1">
      <alignment horizontal="right" vertical="center"/>
    </xf>
    <xf numFmtId="2" fontId="32" fillId="8" borderId="67" xfId="0" applyNumberFormat="1" applyFont="1" applyFill="1" applyBorder="1" applyAlignment="1">
      <alignment horizontal="right" vertical="center"/>
    </xf>
    <xf numFmtId="37" fontId="32" fillId="8" borderId="65" xfId="0" applyNumberFormat="1" applyFont="1" applyFill="1" applyBorder="1" applyAlignment="1" applyProtection="1">
      <alignment horizontal="center" vertical="center"/>
      <protection locked="0"/>
    </xf>
    <xf numFmtId="0" fontId="33" fillId="8" borderId="66" xfId="0" applyFont="1" applyFill="1" applyBorder="1" applyAlignment="1" applyProtection="1">
      <alignment horizontal="left" vertical="center" wrapText="1"/>
      <protection locked="0"/>
    </xf>
    <xf numFmtId="0" fontId="43" fillId="0" borderId="66" xfId="11" applyFont="1" applyBorder="1" applyAlignment="1">
      <alignment horizontal="left" vertical="center" wrapText="1"/>
    </xf>
    <xf numFmtId="0" fontId="43" fillId="0" borderId="66" xfId="11" applyFont="1" applyBorder="1" applyAlignment="1">
      <alignment horizontal="left" wrapText="1"/>
    </xf>
    <xf numFmtId="0" fontId="33" fillId="8" borderId="55" xfId="0" applyFont="1" applyFill="1" applyBorder="1" applyAlignment="1" applyProtection="1">
      <alignment horizontal="left" vertical="center" wrapText="1"/>
      <protection locked="0"/>
    </xf>
    <xf numFmtId="0" fontId="44" fillId="0" borderId="47" xfId="11" applyFont="1" applyBorder="1" applyAlignment="1">
      <alignment horizontal="left" vertical="center" wrapText="1"/>
    </xf>
    <xf numFmtId="0" fontId="44" fillId="0" borderId="47" xfId="11" applyFont="1" applyBorder="1" applyAlignment="1">
      <alignment horizontal="center" vertical="center" wrapText="1"/>
    </xf>
    <xf numFmtId="1" fontId="44" fillId="0" borderId="47" xfId="11" applyNumberFormat="1" applyFont="1" applyBorder="1" applyAlignment="1">
      <alignment horizontal="right" vertical="center" wrapText="1"/>
    </xf>
    <xf numFmtId="2" fontId="32" fillId="8" borderId="54" xfId="0" applyNumberFormat="1" applyFont="1" applyFill="1" applyBorder="1" applyAlignment="1">
      <alignment horizontal="right" vertical="center"/>
    </xf>
    <xf numFmtId="2" fontId="32" fillId="8" borderId="50" xfId="0" applyNumberFormat="1" applyFont="1" applyFill="1" applyBorder="1" applyAlignment="1">
      <alignment horizontal="center" vertical="center"/>
    </xf>
    <xf numFmtId="2" fontId="32" fillId="8" borderId="48" xfId="0" applyNumberFormat="1" applyFont="1" applyFill="1" applyBorder="1" applyAlignment="1">
      <alignment horizontal="right" vertical="center"/>
    </xf>
    <xf numFmtId="2" fontId="32" fillId="8" borderId="48" xfId="0" applyNumberFormat="1" applyFont="1" applyFill="1" applyBorder="1" applyAlignment="1">
      <alignment horizontal="left" vertical="center"/>
    </xf>
    <xf numFmtId="2" fontId="32" fillId="8" borderId="48" xfId="0" applyNumberFormat="1" applyFont="1" applyFill="1" applyBorder="1" applyAlignment="1">
      <alignment horizontal="center" vertical="center"/>
    </xf>
    <xf numFmtId="1" fontId="32" fillId="8" borderId="47" xfId="0" applyNumberFormat="1" applyFont="1" applyFill="1" applyBorder="1" applyAlignment="1" applyProtection="1">
      <alignment horizontal="right" vertical="center"/>
      <protection locked="0"/>
    </xf>
    <xf numFmtId="4" fontId="32" fillId="8" borderId="48" xfId="0" applyNumberFormat="1" applyFont="1" applyFill="1" applyBorder="1" applyAlignment="1">
      <alignment horizontal="right" vertical="center"/>
    </xf>
    <xf numFmtId="16" fontId="32" fillId="8" borderId="48" xfId="0" applyNumberFormat="1" applyFont="1" applyFill="1" applyBorder="1" applyAlignment="1" applyProtection="1">
      <alignment horizontal="center" vertical="center" wrapText="1"/>
      <protection locked="0"/>
    </xf>
    <xf numFmtId="0" fontId="41" fillId="0" borderId="48" xfId="0" applyFont="1" applyBorder="1" applyAlignment="1">
      <alignment horizontal="left" vertical="center"/>
    </xf>
    <xf numFmtId="4" fontId="32" fillId="8" borderId="61" xfId="0" applyNumberFormat="1" applyFont="1" applyFill="1" applyBorder="1" applyAlignment="1">
      <alignment horizontal="right" vertical="center"/>
    </xf>
    <xf numFmtId="4" fontId="32" fillId="8" borderId="61" xfId="0" applyNumberFormat="1" applyFont="1" applyFill="1" applyBorder="1" applyAlignment="1" applyProtection="1">
      <alignment vertical="center"/>
      <protection locked="0"/>
    </xf>
    <xf numFmtId="2" fontId="32" fillId="8" borderId="61" xfId="0" applyNumberFormat="1" applyFont="1" applyFill="1" applyBorder="1" applyAlignment="1">
      <alignment horizontal="right" vertical="center"/>
    </xf>
    <xf numFmtId="16" fontId="32" fillId="8" borderId="55" xfId="0" applyNumberFormat="1" applyFont="1" applyFill="1" applyBorder="1" applyAlignment="1" applyProtection="1">
      <alignment horizontal="center" vertical="center" wrapText="1"/>
      <protection locked="0"/>
    </xf>
    <xf numFmtId="0" fontId="41" fillId="0" borderId="55" xfId="0" applyFont="1" applyBorder="1" applyAlignment="1">
      <alignment horizontal="left" vertical="center"/>
    </xf>
    <xf numFmtId="0" fontId="32" fillId="8" borderId="55" xfId="0" applyFont="1" applyFill="1" applyBorder="1" applyAlignment="1" applyProtection="1">
      <alignment horizontal="center" vertical="center" wrapText="1"/>
      <protection locked="0"/>
    </xf>
    <xf numFmtId="1" fontId="32" fillId="8" borderId="55" xfId="0" applyNumberFormat="1" applyFont="1" applyFill="1" applyBorder="1" applyAlignment="1" applyProtection="1">
      <alignment horizontal="right" vertical="center"/>
      <protection locked="0"/>
    </xf>
    <xf numFmtId="16" fontId="32" fillId="8" borderId="47" xfId="0" applyNumberFormat="1" applyFont="1" applyFill="1" applyBorder="1" applyAlignment="1" applyProtection="1">
      <alignment horizontal="center" vertical="center" wrapText="1"/>
      <protection locked="0"/>
    </xf>
    <xf numFmtId="0" fontId="41" fillId="0" borderId="47" xfId="0" applyFont="1" applyBorder="1" applyAlignment="1">
      <alignment horizontal="left" vertical="center"/>
    </xf>
    <xf numFmtId="0" fontId="32" fillId="8" borderId="48" xfId="0" applyFont="1" applyFill="1" applyBorder="1" applyAlignment="1" applyProtection="1">
      <alignment horizontal="left" vertical="center" wrapText="1"/>
      <protection locked="0"/>
    </xf>
    <xf numFmtId="2" fontId="33" fillId="8" borderId="48" xfId="0" applyNumberFormat="1" applyFont="1" applyFill="1" applyBorder="1" applyAlignment="1">
      <alignment horizontal="right" vertical="center"/>
    </xf>
    <xf numFmtId="49" fontId="32" fillId="8" borderId="68" xfId="0" applyNumberFormat="1" applyFont="1" applyFill="1" applyBorder="1" applyAlignment="1" applyProtection="1">
      <alignment horizontal="center" vertical="center"/>
      <protection locked="0"/>
    </xf>
    <xf numFmtId="0" fontId="33" fillId="8" borderId="69" xfId="0" applyFont="1" applyFill="1" applyBorder="1" applyAlignment="1" applyProtection="1">
      <alignment horizontal="center" vertical="center" wrapText="1"/>
      <protection locked="0"/>
    </xf>
    <xf numFmtId="0" fontId="32" fillId="8" borderId="69" xfId="0" applyFont="1" applyFill="1" applyBorder="1" applyAlignment="1" applyProtection="1">
      <alignment horizontal="left" vertical="center" wrapText="1"/>
      <protection locked="0"/>
    </xf>
    <xf numFmtId="0" fontId="32" fillId="8" borderId="69" xfId="0" applyFont="1" applyFill="1" applyBorder="1" applyAlignment="1" applyProtection="1">
      <alignment horizontal="center" vertical="center" wrapText="1"/>
      <protection locked="0"/>
    </xf>
    <xf numFmtId="1" fontId="32" fillId="8" borderId="69" xfId="0" applyNumberFormat="1" applyFont="1" applyFill="1" applyBorder="1" applyAlignment="1" applyProtection="1">
      <alignment horizontal="right" vertical="center"/>
      <protection locked="0"/>
    </xf>
    <xf numFmtId="4" fontId="32" fillId="8" borderId="69" xfId="0" applyNumberFormat="1" applyFont="1" applyFill="1" applyBorder="1" applyAlignment="1" applyProtection="1">
      <alignment horizontal="right" vertical="center"/>
      <protection locked="0"/>
    </xf>
    <xf numFmtId="4" fontId="32" fillId="8" borderId="69" xfId="0" applyNumberFormat="1" applyFont="1" applyFill="1" applyBorder="1" applyAlignment="1">
      <alignment horizontal="right" vertical="center"/>
    </xf>
    <xf numFmtId="4" fontId="33" fillId="8" borderId="70" xfId="0" applyNumberFormat="1" applyFont="1" applyFill="1" applyBorder="1" applyAlignment="1" applyProtection="1">
      <alignment horizontal="right" vertical="center"/>
      <protection locked="0"/>
    </xf>
    <xf numFmtId="2" fontId="32" fillId="8" borderId="70" xfId="0" applyNumberFormat="1" applyFont="1" applyFill="1" applyBorder="1" applyAlignment="1">
      <alignment horizontal="right" vertical="center"/>
    </xf>
    <xf numFmtId="2" fontId="32" fillId="8" borderId="71" xfId="0" applyNumberFormat="1" applyFont="1" applyFill="1" applyBorder="1" applyAlignment="1">
      <alignment horizontal="right" vertical="center"/>
    </xf>
    <xf numFmtId="37" fontId="0" fillId="8" borderId="0" xfId="0" applyNumberFormat="1" applyFill="1" applyAlignment="1" applyProtection="1">
      <alignment horizontal="center" vertical="center"/>
      <protection locked="0"/>
    </xf>
    <xf numFmtId="0" fontId="0" fillId="8" borderId="0" xfId="0" applyFill="1" applyAlignment="1" applyProtection="1">
      <alignment horizontal="left" vertical="center" wrapText="1"/>
      <protection locked="0"/>
    </xf>
    <xf numFmtId="0" fontId="0" fillId="8" borderId="0" xfId="0" applyFill="1" applyAlignment="1" applyProtection="1">
      <alignment horizontal="center" vertical="center" wrapText="1"/>
      <protection locked="0"/>
    </xf>
    <xf numFmtId="1" fontId="0" fillId="8" borderId="0" xfId="0" applyNumberFormat="1" applyFill="1" applyAlignment="1" applyProtection="1">
      <alignment horizontal="right" vertical="center"/>
      <protection locked="0"/>
    </xf>
    <xf numFmtId="4" fontId="0" fillId="8" borderId="0" xfId="0" applyNumberFormat="1" applyFill="1" applyAlignment="1" applyProtection="1">
      <alignment horizontal="right" vertical="center"/>
      <protection locked="0"/>
    </xf>
    <xf numFmtId="164" fontId="0" fillId="8" borderId="0" xfId="0" applyNumberFormat="1" applyFill="1" applyAlignment="1" applyProtection="1">
      <alignment horizontal="right" vertical="center"/>
      <protection locked="0"/>
    </xf>
    <xf numFmtId="0" fontId="45" fillId="0" borderId="0" xfId="12" applyFont="1" applyAlignment="1" applyProtection="1">
      <alignment horizontal="left" vertical="center"/>
    </xf>
    <xf numFmtId="0" fontId="32" fillId="0" borderId="0" xfId="12" applyFont="1" applyAlignment="1" applyProtection="1">
      <alignment horizontal="left" vertical="center"/>
    </xf>
    <xf numFmtId="0" fontId="46" fillId="0" borderId="0" xfId="8" applyFont="1"/>
    <xf numFmtId="0" fontId="32" fillId="0" borderId="0" xfId="12" applyFont="1" applyAlignment="1" applyProtection="1">
      <alignment horizontal="center" vertical="center"/>
    </xf>
    <xf numFmtId="0" fontId="34" fillId="0" borderId="0" xfId="12" applyAlignment="1" applyProtection="1">
      <alignment horizontal="left" vertical="center"/>
    </xf>
    <xf numFmtId="0" fontId="34" fillId="0" borderId="0" xfId="12" applyAlignment="1">
      <alignment horizontal="left" vertical="center"/>
      <protection locked="0"/>
    </xf>
    <xf numFmtId="0" fontId="33" fillId="0" borderId="0" xfId="12" applyFont="1" applyAlignment="1" applyProtection="1">
      <alignment horizontal="left" vertical="center"/>
    </xf>
    <xf numFmtId="4" fontId="32" fillId="0" borderId="0" xfId="12" applyNumberFormat="1" applyFont="1" applyAlignment="1" applyProtection="1">
      <alignment horizontal="left" vertical="center"/>
    </xf>
    <xf numFmtId="0" fontId="20" fillId="0" borderId="0" xfId="12" applyFont="1" applyAlignment="1" applyProtection="1">
      <alignment horizontal="left" vertical="center"/>
    </xf>
    <xf numFmtId="14" fontId="20" fillId="0" borderId="0" xfId="12" applyNumberFormat="1" applyFont="1" applyAlignment="1" applyProtection="1">
      <alignment horizontal="left" vertical="center"/>
    </xf>
    <xf numFmtId="0" fontId="36" fillId="11" borderId="74" xfId="12" applyFont="1" applyFill="1" applyBorder="1" applyAlignment="1" applyProtection="1">
      <alignment horizontal="center" vertical="center" shrinkToFit="1"/>
    </xf>
    <xf numFmtId="0" fontId="36" fillId="11" borderId="75" xfId="12" applyFont="1" applyFill="1" applyBorder="1" applyAlignment="1" applyProtection="1">
      <alignment horizontal="center" vertical="center" wrapText="1"/>
    </xf>
    <xf numFmtId="0" fontId="11" fillId="11" borderId="75" xfId="12" applyFont="1" applyFill="1" applyBorder="1" applyAlignment="1" applyProtection="1">
      <alignment horizontal="center" vertical="center" wrapText="1"/>
    </xf>
    <xf numFmtId="0" fontId="36" fillId="11" borderId="76" xfId="12" applyFont="1" applyFill="1" applyBorder="1" applyAlignment="1" applyProtection="1">
      <alignment horizontal="center" vertical="center" wrapText="1"/>
    </xf>
    <xf numFmtId="0" fontId="36" fillId="11" borderId="77" xfId="12" applyFont="1" applyFill="1" applyBorder="1" applyAlignment="1" applyProtection="1">
      <alignment horizontal="center" vertical="center" wrapText="1"/>
    </xf>
    <xf numFmtId="0" fontId="36" fillId="11" borderId="45" xfId="12" applyFont="1" applyFill="1" applyBorder="1" applyAlignment="1" applyProtection="1">
      <alignment horizontal="center" vertical="center" wrapText="1"/>
    </xf>
    <xf numFmtId="0" fontId="36" fillId="0" borderId="0" xfId="12" applyFont="1" applyAlignment="1" applyProtection="1">
      <alignment horizontal="center" vertical="center" wrapText="1"/>
    </xf>
    <xf numFmtId="0" fontId="36" fillId="6" borderId="78" xfId="12" applyFont="1" applyFill="1" applyBorder="1" applyAlignment="1" applyProtection="1">
      <alignment horizontal="center" vertical="center" wrapText="1"/>
    </xf>
    <xf numFmtId="0" fontId="36" fillId="6" borderId="45" xfId="12" applyFont="1" applyFill="1" applyBorder="1" applyAlignment="1" applyProtection="1">
      <alignment horizontal="center" vertical="center" wrapText="1"/>
    </xf>
    <xf numFmtId="0" fontId="11" fillId="6" borderId="45" xfId="12" applyFont="1" applyFill="1" applyBorder="1" applyAlignment="1" applyProtection="1">
      <alignment horizontal="center" vertical="center" wrapText="1"/>
    </xf>
    <xf numFmtId="0" fontId="36" fillId="6" borderId="79" xfId="12" applyFont="1" applyFill="1" applyBorder="1" applyAlignment="1" applyProtection="1">
      <alignment horizontal="center" vertical="center" wrapText="1"/>
    </xf>
    <xf numFmtId="0" fontId="34" fillId="8" borderId="0" xfId="12" applyFill="1" applyAlignment="1">
      <alignment horizontal="left" vertical="center"/>
      <protection locked="0"/>
    </xf>
    <xf numFmtId="0" fontId="36" fillId="11" borderId="78" xfId="12" applyFont="1" applyFill="1" applyBorder="1" applyAlignment="1" applyProtection="1">
      <alignment horizontal="center" vertical="center" wrapText="1"/>
    </xf>
    <xf numFmtId="0" fontId="36" fillId="11" borderId="79" xfId="12" applyFont="1" applyFill="1" applyBorder="1" applyAlignment="1" applyProtection="1">
      <alignment horizontal="center" vertical="center" wrapText="1"/>
    </xf>
    <xf numFmtId="0" fontId="36" fillId="6" borderId="80" xfId="12" applyFont="1" applyFill="1" applyBorder="1" applyAlignment="1" applyProtection="1">
      <alignment horizontal="center" vertical="center" wrapText="1"/>
    </xf>
    <xf numFmtId="0" fontId="36" fillId="6" borderId="81" xfId="12" applyFont="1" applyFill="1" applyBorder="1" applyAlignment="1" applyProtection="1">
      <alignment horizontal="center" vertical="center" wrapText="1"/>
    </xf>
    <xf numFmtId="0" fontId="21" fillId="6" borderId="44" xfId="8" applyFill="1" applyBorder="1"/>
    <xf numFmtId="0" fontId="49" fillId="6" borderId="82" xfId="8" applyFont="1" applyFill="1" applyBorder="1" applyAlignment="1">
      <alignment horizontal="center" vertical="center" wrapText="1"/>
    </xf>
    <xf numFmtId="0" fontId="49" fillId="6" borderId="83" xfId="8" applyFont="1" applyFill="1" applyBorder="1" applyAlignment="1">
      <alignment horizontal="center" vertical="center" wrapText="1"/>
    </xf>
    <xf numFmtId="0" fontId="37" fillId="7" borderId="84" xfId="12" applyFont="1" applyFill="1" applyBorder="1" applyAlignment="1" applyProtection="1">
      <alignment horizontal="left" vertical="center"/>
    </xf>
    <xf numFmtId="0" fontId="37" fillId="7" borderId="0" xfId="12" applyFont="1" applyFill="1" applyAlignment="1" applyProtection="1">
      <alignment horizontal="left" vertical="center"/>
    </xf>
    <xf numFmtId="0" fontId="37" fillId="7" borderId="0" xfId="12" applyFont="1" applyFill="1" applyAlignment="1" applyProtection="1">
      <alignment horizontal="center" vertical="center"/>
    </xf>
    <xf numFmtId="0" fontId="34" fillId="7" borderId="0" xfId="12" applyFill="1" applyAlignment="1" applyProtection="1">
      <alignment horizontal="left" vertical="center"/>
    </xf>
    <xf numFmtId="0" fontId="37" fillId="7" borderId="85" xfId="12" applyFont="1" applyFill="1" applyBorder="1" applyAlignment="1" applyProtection="1">
      <alignment horizontal="left" vertical="center"/>
    </xf>
    <xf numFmtId="0" fontId="37" fillId="0" borderId="0" xfId="12" applyFont="1" applyAlignment="1" applyProtection="1">
      <alignment horizontal="left" vertical="center"/>
    </xf>
    <xf numFmtId="0" fontId="37" fillId="7" borderId="86" xfId="12" applyFont="1" applyFill="1" applyBorder="1" applyAlignment="1" applyProtection="1">
      <alignment horizontal="center" vertical="center"/>
    </xf>
    <xf numFmtId="0" fontId="37" fillId="7" borderId="87" xfId="12" applyFont="1" applyFill="1" applyBorder="1" applyAlignment="1" applyProtection="1">
      <alignment horizontal="left" vertical="center"/>
    </xf>
    <xf numFmtId="0" fontId="34" fillId="7" borderId="87" xfId="12" applyFill="1" applyBorder="1" applyAlignment="1" applyProtection="1">
      <alignment horizontal="left" vertical="center"/>
    </xf>
    <xf numFmtId="0" fontId="34" fillId="8" borderId="87" xfId="12" applyFill="1" applyBorder="1" applyAlignment="1">
      <alignment horizontal="left" vertical="center"/>
      <protection locked="0"/>
    </xf>
    <xf numFmtId="0" fontId="34" fillId="8" borderId="88" xfId="12" applyFill="1" applyBorder="1" applyAlignment="1">
      <alignment horizontal="left" vertical="center"/>
      <protection locked="0"/>
    </xf>
    <xf numFmtId="37" fontId="38" fillId="8" borderId="84" xfId="12" applyNumberFormat="1" applyFont="1" applyFill="1" applyBorder="1" applyAlignment="1" applyProtection="1">
      <alignment horizontal="center" vertical="center"/>
    </xf>
    <xf numFmtId="0" fontId="38" fillId="8" borderId="0" xfId="12" applyFont="1" applyFill="1" applyAlignment="1" applyProtection="1">
      <alignment horizontal="left" vertical="center" wrapText="1"/>
    </xf>
    <xf numFmtId="0" fontId="38" fillId="8" borderId="0" xfId="12" applyFont="1" applyFill="1" applyAlignment="1" applyProtection="1">
      <alignment horizontal="center" vertical="center" wrapText="1"/>
    </xf>
    <xf numFmtId="164" fontId="38" fillId="8" borderId="0" xfId="12" applyNumberFormat="1" applyFont="1" applyFill="1" applyAlignment="1" applyProtection="1">
      <alignment horizontal="right" vertical="center"/>
    </xf>
    <xf numFmtId="168" fontId="38" fillId="8" borderId="0" xfId="12" applyNumberFormat="1" applyFont="1" applyFill="1" applyAlignment="1" applyProtection="1">
      <alignment horizontal="right" vertical="center"/>
    </xf>
    <xf numFmtId="168" fontId="38" fillId="8" borderId="85" xfId="12" applyNumberFormat="1" applyFont="1" applyFill="1" applyBorder="1" applyAlignment="1" applyProtection="1">
      <alignment horizontal="right" vertical="center"/>
    </xf>
    <xf numFmtId="167" fontId="38" fillId="8" borderId="0" xfId="12" applyNumberFormat="1" applyFont="1" applyFill="1" applyAlignment="1" applyProtection="1">
      <alignment horizontal="right" vertical="center"/>
    </xf>
    <xf numFmtId="0" fontId="39" fillId="8" borderId="0" xfId="12" applyFont="1" applyFill="1" applyAlignment="1">
      <alignment horizontal="left" vertical="center"/>
      <protection locked="0"/>
    </xf>
    <xf numFmtId="0" fontId="39" fillId="0" borderId="0" xfId="12" applyFont="1" applyAlignment="1">
      <alignment horizontal="left" vertical="center"/>
      <protection locked="0"/>
    </xf>
    <xf numFmtId="0" fontId="38" fillId="8" borderId="84" xfId="12" applyFont="1" applyFill="1" applyBorder="1" applyAlignment="1" applyProtection="1">
      <alignment horizontal="center" vertical="center" wrapText="1"/>
    </xf>
    <xf numFmtId="168" fontId="39" fillId="8" borderId="0" xfId="12" applyNumberFormat="1" applyFont="1" applyFill="1" applyAlignment="1">
      <alignment horizontal="left" vertical="center"/>
      <protection locked="0"/>
    </xf>
    <xf numFmtId="37" fontId="50" fillId="8" borderId="84" xfId="12" applyNumberFormat="1" applyFont="1" applyFill="1" applyBorder="1" applyAlignment="1" applyProtection="1">
      <alignment horizontal="center" vertical="center"/>
    </xf>
    <xf numFmtId="0" fontId="50" fillId="8" borderId="0" xfId="12" applyFont="1" applyFill="1" applyAlignment="1" applyProtection="1">
      <alignment horizontal="left" vertical="center" wrapText="1"/>
    </xf>
    <xf numFmtId="0" fontId="50" fillId="8" borderId="0" xfId="12" applyFont="1" applyFill="1" applyAlignment="1" applyProtection="1">
      <alignment horizontal="center" vertical="center" wrapText="1"/>
    </xf>
    <xf numFmtId="164" fontId="50" fillId="8" borderId="0" xfId="12" applyNumberFormat="1" applyFont="1" applyFill="1" applyAlignment="1" applyProtection="1">
      <alignment horizontal="right" vertical="center"/>
    </xf>
    <xf numFmtId="168" fontId="50" fillId="8" borderId="0" xfId="12" applyNumberFormat="1" applyFont="1" applyFill="1" applyAlignment="1" applyProtection="1">
      <alignment horizontal="right" vertical="center"/>
    </xf>
    <xf numFmtId="168" fontId="50" fillId="8" borderId="85" xfId="12" applyNumberFormat="1" applyFont="1" applyFill="1" applyBorder="1" applyAlignment="1" applyProtection="1">
      <alignment horizontal="right" vertical="center"/>
    </xf>
    <xf numFmtId="167" fontId="50" fillId="8" borderId="0" xfId="12" applyNumberFormat="1" applyFont="1" applyFill="1" applyAlignment="1" applyProtection="1">
      <alignment horizontal="right" vertical="center"/>
    </xf>
    <xf numFmtId="0" fontId="51" fillId="8" borderId="0" xfId="12" applyFont="1" applyFill="1" applyAlignment="1">
      <alignment horizontal="left" vertical="center"/>
      <protection locked="0"/>
    </xf>
    <xf numFmtId="0" fontId="51" fillId="0" borderId="0" xfId="12" applyFont="1" applyAlignment="1">
      <alignment horizontal="left" vertical="center"/>
      <protection locked="0"/>
    </xf>
    <xf numFmtId="0" fontId="50" fillId="8" borderId="84" xfId="12" applyFont="1" applyFill="1" applyBorder="1" applyAlignment="1" applyProtection="1">
      <alignment horizontal="center" vertical="center" wrapText="1"/>
    </xf>
    <xf numFmtId="0" fontId="51" fillId="8" borderId="85" xfId="12" applyFont="1" applyFill="1" applyBorder="1" applyAlignment="1">
      <alignment horizontal="left" vertical="center"/>
      <protection locked="0"/>
    </xf>
    <xf numFmtId="37" fontId="33" fillId="8" borderId="89" xfId="12" applyNumberFormat="1" applyFont="1" applyFill="1" applyBorder="1" applyAlignment="1" applyProtection="1">
      <alignment horizontal="center" vertical="center"/>
    </xf>
    <xf numFmtId="0" fontId="33" fillId="8" borderId="90" xfId="12" applyFont="1" applyFill="1" applyBorder="1" applyAlignment="1" applyProtection="1">
      <alignment horizontal="left" vertical="center" wrapText="1"/>
    </xf>
    <xf numFmtId="0" fontId="33" fillId="8" borderId="90" xfId="12" applyFont="1" applyFill="1" applyBorder="1" applyAlignment="1" applyProtection="1">
      <alignment horizontal="center" vertical="center" wrapText="1"/>
    </xf>
    <xf numFmtId="167" fontId="33" fillId="8" borderId="90" xfId="12" applyNumberFormat="1" applyFont="1" applyFill="1" applyBorder="1" applyAlignment="1" applyProtection="1">
      <alignment horizontal="right" vertical="center"/>
    </xf>
    <xf numFmtId="168" fontId="33" fillId="8" borderId="90" xfId="12" applyNumberFormat="1" applyFont="1" applyFill="1" applyBorder="1" applyAlignment="1" applyProtection="1">
      <alignment horizontal="right" vertical="center"/>
    </xf>
    <xf numFmtId="168" fontId="33" fillId="8" borderId="0" xfId="12" applyNumberFormat="1" applyFont="1" applyFill="1" applyAlignment="1" applyProtection="1">
      <alignment horizontal="right" vertical="center"/>
    </xf>
    <xf numFmtId="0" fontId="33" fillId="8" borderId="14" xfId="12" applyFont="1" applyFill="1" applyBorder="1" applyAlignment="1" applyProtection="1">
      <alignment horizontal="center" vertical="center" wrapText="1"/>
    </xf>
    <xf numFmtId="167" fontId="33" fillId="8" borderId="15" xfId="12" applyNumberFormat="1" applyFont="1" applyFill="1" applyBorder="1" applyAlignment="1" applyProtection="1">
      <alignment horizontal="right" vertical="center"/>
    </xf>
    <xf numFmtId="168" fontId="33" fillId="8" borderId="15" xfId="12" applyNumberFormat="1" applyFont="1" applyFill="1" applyBorder="1" applyAlignment="1" applyProtection="1">
      <alignment horizontal="right" vertical="center"/>
    </xf>
    <xf numFmtId="168" fontId="33" fillId="8" borderId="35" xfId="12" applyNumberFormat="1" applyFont="1" applyFill="1" applyBorder="1" applyAlignment="1" applyProtection="1">
      <alignment horizontal="right" vertical="center"/>
    </xf>
    <xf numFmtId="168" fontId="33" fillId="8" borderId="91" xfId="12" applyNumberFormat="1" applyFont="1" applyFill="1" applyBorder="1" applyAlignment="1" applyProtection="1">
      <alignment horizontal="right" vertical="center"/>
    </xf>
    <xf numFmtId="168" fontId="34" fillId="0" borderId="0" xfId="12" applyNumberFormat="1" applyAlignment="1">
      <alignment horizontal="left" vertical="center"/>
      <protection locked="0"/>
    </xf>
    <xf numFmtId="37" fontId="32" fillId="0" borderId="92" xfId="12" applyNumberFormat="1" applyFont="1" applyBorder="1" applyAlignment="1" applyProtection="1">
      <alignment horizontal="center" vertical="center"/>
    </xf>
    <xf numFmtId="0" fontId="32" fillId="0" borderId="93" xfId="12" applyFont="1" applyBorder="1" applyAlignment="1" applyProtection="1">
      <alignment horizontal="center" vertical="center" wrapText="1"/>
    </xf>
    <xf numFmtId="0" fontId="32" fillId="0" borderId="93" xfId="12" applyFont="1" applyBorder="1" applyAlignment="1" applyProtection="1">
      <alignment horizontal="left" vertical="center" wrapText="1"/>
    </xf>
    <xf numFmtId="167" fontId="32" fillId="0" borderId="93" xfId="12" applyNumberFormat="1" applyFont="1" applyBorder="1" applyAlignment="1" applyProtection="1">
      <alignment horizontal="right" vertical="center"/>
    </xf>
    <xf numFmtId="4" fontId="11" fillId="0" borderId="93" xfId="12" applyNumberFormat="1" applyFont="1" applyBorder="1" applyAlignment="1">
      <alignment horizontal="right" vertical="center"/>
      <protection locked="0"/>
    </xf>
    <xf numFmtId="168" fontId="32" fillId="0" borderId="93" xfId="12" applyNumberFormat="1" applyFont="1" applyBorder="1" applyAlignment="1" applyProtection="1">
      <alignment horizontal="right" vertical="center"/>
    </xf>
    <xf numFmtId="168" fontId="32" fillId="0" borderId="94" xfId="12" applyNumberFormat="1" applyFont="1" applyBorder="1" applyAlignment="1" applyProtection="1">
      <alignment horizontal="right" vertical="center"/>
    </xf>
    <xf numFmtId="169" fontId="32" fillId="0" borderId="95" xfId="12" applyNumberFormat="1" applyFont="1" applyBorder="1" applyAlignment="1" applyProtection="1">
      <alignment horizontal="right" vertical="center"/>
    </xf>
    <xf numFmtId="167" fontId="32" fillId="0" borderId="96" xfId="12" applyNumberFormat="1" applyFont="1" applyBorder="1" applyAlignment="1" applyProtection="1">
      <alignment horizontal="right" vertical="center"/>
    </xf>
    <xf numFmtId="37" fontId="32" fillId="0" borderId="97" xfId="12" applyNumberFormat="1" applyFont="1" applyBorder="1" applyAlignment="1" applyProtection="1">
      <alignment horizontal="center" vertical="center"/>
    </xf>
    <xf numFmtId="0" fontId="32" fillId="0" borderId="48" xfId="12" applyFont="1" applyBorder="1" applyAlignment="1" applyProtection="1">
      <alignment horizontal="center" vertical="center" wrapText="1"/>
    </xf>
    <xf numFmtId="0" fontId="32" fillId="0" borderId="48" xfId="12" applyFont="1" applyBorder="1" applyAlignment="1" applyProtection="1">
      <alignment horizontal="left" vertical="center" wrapText="1"/>
    </xf>
    <xf numFmtId="167" fontId="32" fillId="0" borderId="48" xfId="12" applyNumberFormat="1" applyFont="1" applyBorder="1" applyAlignment="1" applyProtection="1">
      <alignment horizontal="right" vertical="center"/>
    </xf>
    <xf numFmtId="4" fontId="11" fillId="0" borderId="48" xfId="12" applyNumberFormat="1" applyFont="1" applyBorder="1" applyAlignment="1">
      <alignment horizontal="right" vertical="center"/>
      <protection locked="0"/>
    </xf>
    <xf numFmtId="168" fontId="32" fillId="0" borderId="48" xfId="12" applyNumberFormat="1" applyFont="1" applyBorder="1" applyAlignment="1" applyProtection="1">
      <alignment horizontal="right" vertical="center"/>
    </xf>
    <xf numFmtId="168" fontId="32" fillId="0" borderId="98" xfId="12" applyNumberFormat="1" applyFont="1" applyBorder="1" applyAlignment="1" applyProtection="1">
      <alignment horizontal="right" vertical="center"/>
    </xf>
    <xf numFmtId="169" fontId="32" fillId="0" borderId="99" xfId="12" applyNumberFormat="1" applyFont="1" applyBorder="1" applyAlignment="1" applyProtection="1">
      <alignment horizontal="right" vertical="center"/>
    </xf>
    <xf numFmtId="167" fontId="32" fillId="0" borderId="100" xfId="12" applyNumberFormat="1" applyFont="1" applyBorder="1" applyAlignment="1" applyProtection="1">
      <alignment horizontal="right" vertical="center"/>
    </xf>
    <xf numFmtId="168" fontId="32" fillId="0" borderId="48" xfId="8" applyNumberFormat="1" applyFont="1" applyBorder="1" applyAlignment="1" applyProtection="1">
      <alignment horizontal="right" vertical="center"/>
      <protection locked="0"/>
    </xf>
    <xf numFmtId="167" fontId="32" fillId="0" borderId="101" xfId="12" applyNumberFormat="1" applyFont="1" applyBorder="1" applyAlignment="1" applyProtection="1">
      <alignment horizontal="right" vertical="center"/>
    </xf>
    <xf numFmtId="167" fontId="34" fillId="0" borderId="0" xfId="12" applyNumberFormat="1" applyAlignment="1">
      <alignment horizontal="left" vertical="center"/>
      <protection locked="0"/>
    </xf>
    <xf numFmtId="0" fontId="32" fillId="0" borderId="101" xfId="12" applyFont="1" applyBorder="1" applyAlignment="1" applyProtection="1">
      <alignment horizontal="left" vertical="center" wrapText="1"/>
    </xf>
    <xf numFmtId="0" fontId="32" fillId="0" borderId="102" xfId="12" applyFont="1" applyBorder="1" applyAlignment="1" applyProtection="1">
      <alignment horizontal="center" vertical="center" wrapText="1"/>
    </xf>
    <xf numFmtId="0" fontId="32" fillId="0" borderId="102" xfId="12" applyFont="1" applyBorder="1" applyAlignment="1" applyProtection="1">
      <alignment horizontal="left" vertical="center" wrapText="1"/>
    </xf>
    <xf numFmtId="167" fontId="32" fillId="0" borderId="102" xfId="12" applyNumberFormat="1" applyFont="1" applyBorder="1" applyAlignment="1" applyProtection="1">
      <alignment horizontal="right" vertical="center"/>
    </xf>
    <xf numFmtId="4" fontId="11" fillId="0" borderId="102" xfId="12" applyNumberFormat="1" applyFont="1" applyBorder="1" applyAlignment="1">
      <alignment horizontal="right" vertical="center"/>
      <protection locked="0"/>
    </xf>
    <xf numFmtId="168" fontId="32" fillId="0" borderId="102" xfId="8" applyNumberFormat="1" applyFont="1" applyBorder="1" applyAlignment="1" applyProtection="1">
      <alignment horizontal="right" vertical="center"/>
      <protection locked="0"/>
    </xf>
    <xf numFmtId="168" fontId="32" fillId="0" borderId="102" xfId="12" applyNumberFormat="1" applyFont="1" applyBorder="1" applyAlignment="1" applyProtection="1">
      <alignment horizontal="right" vertical="center"/>
    </xf>
    <xf numFmtId="168" fontId="32" fillId="0" borderId="103" xfId="12" applyNumberFormat="1" applyFont="1" applyBorder="1" applyAlignment="1" applyProtection="1">
      <alignment horizontal="right" vertical="center"/>
    </xf>
    <xf numFmtId="169" fontId="32" fillId="0" borderId="104" xfId="12" applyNumberFormat="1" applyFont="1" applyBorder="1" applyAlignment="1" applyProtection="1">
      <alignment horizontal="right" vertical="center"/>
    </xf>
    <xf numFmtId="167" fontId="32" fillId="0" borderId="105" xfId="12" applyNumberFormat="1" applyFont="1" applyBorder="1" applyAlignment="1" applyProtection="1">
      <alignment horizontal="right" vertical="center"/>
    </xf>
    <xf numFmtId="37" fontId="32" fillId="0" borderId="106" xfId="12" applyNumberFormat="1" applyFont="1" applyBorder="1" applyAlignment="1" applyProtection="1">
      <alignment horizontal="center" vertical="center"/>
    </xf>
    <xf numFmtId="0" fontId="33" fillId="8" borderId="0" xfId="12" applyFont="1" applyFill="1" applyAlignment="1" applyProtection="1">
      <alignment horizontal="left" vertical="center" wrapText="1"/>
    </xf>
    <xf numFmtId="0" fontId="33" fillId="0" borderId="0" xfId="12" applyFont="1" applyAlignment="1" applyProtection="1">
      <alignment horizontal="left" vertical="center" wrapText="1"/>
    </xf>
    <xf numFmtId="0" fontId="33" fillId="0" borderId="0" xfId="12" applyFont="1" applyAlignment="1" applyProtection="1">
      <alignment horizontal="center" vertical="center" wrapText="1"/>
    </xf>
    <xf numFmtId="167" fontId="33" fillId="0" borderId="0" xfId="12" applyNumberFormat="1" applyFont="1" applyAlignment="1" applyProtection="1">
      <alignment horizontal="right" vertical="center"/>
    </xf>
    <xf numFmtId="168" fontId="33" fillId="0" borderId="0" xfId="12" applyNumberFormat="1" applyFont="1" applyAlignment="1" applyProtection="1">
      <alignment horizontal="right" vertical="center"/>
    </xf>
    <xf numFmtId="37" fontId="32" fillId="0" borderId="89" xfId="12" applyNumberFormat="1" applyFont="1" applyBorder="1" applyAlignment="1" applyProtection="1">
      <alignment horizontal="center" vertical="center"/>
    </xf>
    <xf numFmtId="0" fontId="33" fillId="0" borderId="90" xfId="12" applyFont="1" applyBorder="1" applyAlignment="1" applyProtection="1">
      <alignment horizontal="left" vertical="center" wrapText="1"/>
    </xf>
    <xf numFmtId="0" fontId="33" fillId="0" borderId="90" xfId="12" applyFont="1" applyBorder="1" applyAlignment="1" applyProtection="1">
      <alignment horizontal="center" vertical="center" wrapText="1"/>
    </xf>
    <xf numFmtId="49" fontId="33" fillId="0" borderId="90" xfId="12" applyNumberFormat="1" applyFont="1" applyBorder="1" applyAlignment="1" applyProtection="1">
      <alignment horizontal="right" vertical="center"/>
    </xf>
    <xf numFmtId="168" fontId="33" fillId="0" borderId="90" xfId="12" applyNumberFormat="1" applyFont="1" applyBorder="1" applyAlignment="1">
      <alignment horizontal="right" vertical="center"/>
      <protection locked="0"/>
    </xf>
    <xf numFmtId="168" fontId="33" fillId="0" borderId="90" xfId="12" applyNumberFormat="1" applyFont="1" applyBorder="1" applyAlignment="1" applyProtection="1">
      <alignment horizontal="right" vertical="center"/>
    </xf>
    <xf numFmtId="168" fontId="33" fillId="0" borderId="17" xfId="12" applyNumberFormat="1" applyFont="1" applyBorder="1" applyAlignment="1" applyProtection="1">
      <alignment horizontal="right" vertical="center"/>
    </xf>
    <xf numFmtId="168" fontId="33" fillId="0" borderId="91" xfId="12" applyNumberFormat="1" applyFont="1" applyBorder="1" applyAlignment="1" applyProtection="1">
      <alignment horizontal="right" vertical="center"/>
    </xf>
    <xf numFmtId="0" fontId="33" fillId="0" borderId="91" xfId="12" applyFont="1" applyBorder="1" applyAlignment="1" applyProtection="1">
      <alignment horizontal="center" vertical="center" wrapText="1"/>
    </xf>
    <xf numFmtId="167" fontId="33" fillId="0" borderId="91" xfId="12" applyNumberFormat="1" applyFont="1" applyBorder="1" applyAlignment="1" applyProtection="1">
      <alignment horizontal="right" vertical="center"/>
    </xf>
    <xf numFmtId="168" fontId="33" fillId="0" borderId="91" xfId="12" applyNumberFormat="1" applyFont="1" applyBorder="1" applyAlignment="1">
      <alignment horizontal="right" vertical="center"/>
      <protection locked="0"/>
    </xf>
    <xf numFmtId="168" fontId="33" fillId="0" borderId="107" xfId="12" applyNumberFormat="1" applyFont="1" applyBorder="1" applyAlignment="1" applyProtection="1">
      <alignment horizontal="right" vertical="center"/>
    </xf>
    <xf numFmtId="0" fontId="33" fillId="0" borderId="93" xfId="12" applyFont="1" applyBorder="1" applyAlignment="1" applyProtection="1">
      <alignment horizontal="center" vertical="center" wrapText="1"/>
    </xf>
    <xf numFmtId="0" fontId="33" fillId="0" borderId="93" xfId="12" applyFont="1" applyBorder="1" applyAlignment="1" applyProtection="1">
      <alignment horizontal="left" vertical="center" wrapText="1"/>
    </xf>
    <xf numFmtId="49" fontId="33" fillId="0" borderId="93" xfId="12" applyNumberFormat="1" applyFont="1" applyBorder="1" applyAlignment="1" applyProtection="1">
      <alignment horizontal="right" vertical="center"/>
    </xf>
    <xf numFmtId="168" fontId="33" fillId="0" borderId="93" xfId="12" applyNumberFormat="1" applyFont="1" applyBorder="1" applyAlignment="1">
      <alignment horizontal="right" vertical="center"/>
      <protection locked="0"/>
    </xf>
    <xf numFmtId="168" fontId="33" fillId="0" borderId="93" xfId="12" applyNumberFormat="1" applyFont="1" applyBorder="1" applyAlignment="1" applyProtection="1">
      <alignment horizontal="right" vertical="center"/>
    </xf>
    <xf numFmtId="168" fontId="33" fillId="0" borderId="94" xfId="12" applyNumberFormat="1" applyFont="1" applyBorder="1" applyAlignment="1" applyProtection="1">
      <alignment horizontal="right" vertical="center"/>
    </xf>
    <xf numFmtId="169" fontId="33" fillId="0" borderId="108" xfId="12" applyNumberFormat="1" applyFont="1" applyBorder="1" applyAlignment="1" applyProtection="1">
      <alignment horizontal="right" vertical="center"/>
    </xf>
    <xf numFmtId="167" fontId="33" fillId="0" borderId="109" xfId="12" applyNumberFormat="1" applyFont="1" applyBorder="1" applyAlignment="1" applyProtection="1">
      <alignment horizontal="right" vertical="center"/>
    </xf>
    <xf numFmtId="0" fontId="52" fillId="0" borderId="0" xfId="12" applyFont="1" applyAlignment="1">
      <alignment horizontal="left" vertical="center"/>
      <protection locked="0"/>
    </xf>
    <xf numFmtId="0" fontId="33" fillId="0" borderId="110" xfId="12" applyFont="1" applyBorder="1" applyAlignment="1" applyProtection="1">
      <alignment horizontal="center" vertical="center" wrapText="1"/>
    </xf>
    <xf numFmtId="167" fontId="33" fillId="0" borderId="110" xfId="12" applyNumberFormat="1" applyFont="1" applyBorder="1" applyAlignment="1" applyProtection="1">
      <alignment horizontal="right" vertical="center"/>
    </xf>
    <xf numFmtId="168" fontId="33" fillId="0" borderId="110" xfId="12" applyNumberFormat="1" applyFont="1" applyBorder="1" applyAlignment="1">
      <alignment horizontal="right" vertical="center"/>
      <protection locked="0"/>
    </xf>
    <xf numFmtId="168" fontId="33" fillId="0" borderId="110" xfId="12" applyNumberFormat="1" applyFont="1" applyBorder="1" applyAlignment="1" applyProtection="1">
      <alignment horizontal="right" vertical="center"/>
    </xf>
    <xf numFmtId="49" fontId="32" fillId="0" borderId="48" xfId="12" applyNumberFormat="1" applyFont="1" applyBorder="1" applyAlignment="1" applyProtection="1">
      <alignment horizontal="right" vertical="center"/>
    </xf>
    <xf numFmtId="0" fontId="32" fillId="0" borderId="101" xfId="12" applyFont="1" applyBorder="1" applyAlignment="1" applyProtection="1">
      <alignment horizontal="center" vertical="center" wrapText="1"/>
    </xf>
    <xf numFmtId="165" fontId="32" fillId="0" borderId="101" xfId="12" applyNumberFormat="1" applyFont="1" applyBorder="1" applyAlignment="1" applyProtection="1">
      <alignment horizontal="right" vertical="center"/>
    </xf>
    <xf numFmtId="168" fontId="32" fillId="0" borderId="101" xfId="12" applyNumberFormat="1" applyFont="1" applyBorder="1" applyAlignment="1" applyProtection="1">
      <alignment horizontal="right" vertical="center"/>
    </xf>
    <xf numFmtId="168" fontId="32" fillId="0" borderId="111" xfId="12" applyNumberFormat="1" applyFont="1" applyBorder="1" applyAlignment="1" applyProtection="1">
      <alignment horizontal="right" vertical="center"/>
    </xf>
    <xf numFmtId="168" fontId="32" fillId="0" borderId="112" xfId="12" applyNumberFormat="1" applyFont="1" applyBorder="1" applyAlignment="1" applyProtection="1">
      <alignment horizontal="right" vertical="center"/>
    </xf>
    <xf numFmtId="168" fontId="32" fillId="0" borderId="113" xfId="12" applyNumberFormat="1" applyFont="1" applyBorder="1" applyAlignment="1" applyProtection="1">
      <alignment horizontal="right" vertical="center"/>
    </xf>
    <xf numFmtId="0" fontId="53" fillId="0" borderId="48" xfId="12" applyFont="1" applyBorder="1" applyAlignment="1" applyProtection="1">
      <alignment horizontal="center" vertical="center" wrapText="1"/>
    </xf>
    <xf numFmtId="169" fontId="32" fillId="0" borderId="114" xfId="12" applyNumberFormat="1" applyFont="1" applyBorder="1" applyAlignment="1" applyProtection="1">
      <alignment horizontal="right" vertical="center"/>
    </xf>
    <xf numFmtId="167" fontId="32" fillId="0" borderId="115" xfId="12" applyNumberFormat="1" applyFont="1" applyBorder="1" applyAlignment="1" applyProtection="1">
      <alignment horizontal="right" vertical="center"/>
    </xf>
    <xf numFmtId="167" fontId="32" fillId="0" borderId="112" xfId="12" applyNumberFormat="1" applyFont="1" applyBorder="1" applyAlignment="1" applyProtection="1">
      <alignment horizontal="right" vertical="center"/>
    </xf>
    <xf numFmtId="4" fontId="11" fillId="0" borderId="47" xfId="12" applyNumberFormat="1" applyFont="1" applyBorder="1" applyAlignment="1">
      <alignment horizontal="right" vertical="center"/>
      <protection locked="0"/>
    </xf>
    <xf numFmtId="49" fontId="32" fillId="0" borderId="102" xfId="12" applyNumberFormat="1" applyFont="1" applyBorder="1" applyAlignment="1" applyProtection="1">
      <alignment horizontal="right" vertical="center"/>
    </xf>
    <xf numFmtId="49" fontId="32" fillId="0" borderId="93" xfId="12" applyNumberFormat="1" applyFont="1" applyBorder="1" applyAlignment="1" applyProtection="1">
      <alignment horizontal="right" vertical="center"/>
    </xf>
    <xf numFmtId="1" fontId="32" fillId="0" borderId="101" xfId="12" applyNumberFormat="1" applyFont="1" applyBorder="1" applyAlignment="1" applyProtection="1">
      <alignment horizontal="right" vertical="center"/>
    </xf>
    <xf numFmtId="49" fontId="34" fillId="0" borderId="0" xfId="12" applyNumberFormat="1" applyAlignment="1">
      <alignment horizontal="left" vertical="center"/>
      <protection locked="0"/>
    </xf>
    <xf numFmtId="0" fontId="32" fillId="0" borderId="116" xfId="12" applyFont="1" applyBorder="1" applyAlignment="1" applyProtection="1">
      <alignment horizontal="center" vertical="center" wrapText="1"/>
    </xf>
    <xf numFmtId="167" fontId="32" fillId="0" borderId="116" xfId="12" applyNumberFormat="1" applyFont="1" applyBorder="1" applyAlignment="1" applyProtection="1">
      <alignment horizontal="right" vertical="center"/>
    </xf>
    <xf numFmtId="4" fontId="11" fillId="0" borderId="61" xfId="12" applyNumberFormat="1" applyFont="1" applyBorder="1" applyAlignment="1">
      <alignment horizontal="right" vertical="center"/>
      <protection locked="0"/>
    </xf>
    <xf numFmtId="168" fontId="32" fillId="0" borderId="116" xfId="12" applyNumberFormat="1" applyFont="1" applyBorder="1" applyAlignment="1" applyProtection="1">
      <alignment horizontal="right" vertical="center"/>
    </xf>
    <xf numFmtId="168" fontId="33" fillId="0" borderId="117" xfId="12" applyNumberFormat="1" applyFont="1" applyBorder="1" applyAlignment="1" applyProtection="1">
      <alignment horizontal="right" vertical="center"/>
    </xf>
    <xf numFmtId="0" fontId="33" fillId="0" borderId="117" xfId="12" applyFont="1" applyBorder="1" applyAlignment="1" applyProtection="1">
      <alignment horizontal="center" vertical="center" wrapText="1"/>
    </xf>
    <xf numFmtId="167" fontId="33" fillId="0" borderId="117" xfId="12" applyNumberFormat="1" applyFont="1" applyBorder="1" applyAlignment="1" applyProtection="1">
      <alignment horizontal="right" vertical="center"/>
    </xf>
    <xf numFmtId="168" fontId="33" fillId="0" borderId="117" xfId="12" applyNumberFormat="1" applyFont="1" applyBorder="1" applyAlignment="1">
      <alignment horizontal="right" vertical="center"/>
      <protection locked="0"/>
    </xf>
    <xf numFmtId="37" fontId="32" fillId="0" borderId="118" xfId="12" applyNumberFormat="1" applyFont="1" applyBorder="1" applyAlignment="1" applyProtection="1">
      <alignment horizontal="center" vertical="center"/>
    </xf>
    <xf numFmtId="0" fontId="32" fillId="0" borderId="119" xfId="12" applyFont="1" applyBorder="1" applyAlignment="1" applyProtection="1">
      <alignment horizontal="center" vertical="center" wrapText="1"/>
    </xf>
    <xf numFmtId="0" fontId="32" fillId="0" borderId="119" xfId="12" applyFont="1" applyBorder="1" applyAlignment="1" applyProtection="1">
      <alignment horizontal="left" vertical="center" wrapText="1"/>
    </xf>
    <xf numFmtId="49" fontId="32" fillId="0" borderId="119" xfId="12" applyNumberFormat="1" applyFont="1" applyBorder="1" applyAlignment="1" applyProtection="1">
      <alignment horizontal="right" vertical="center"/>
    </xf>
    <xf numFmtId="4" fontId="11" fillId="0" borderId="119" xfId="12" applyNumberFormat="1" applyFont="1" applyBorder="1" applyAlignment="1">
      <alignment horizontal="right" vertical="center"/>
      <protection locked="0"/>
    </xf>
    <xf numFmtId="168" fontId="32" fillId="0" borderId="119" xfId="12" applyNumberFormat="1" applyFont="1" applyBorder="1" applyAlignment="1" applyProtection="1">
      <alignment horizontal="right" vertical="center"/>
    </xf>
    <xf numFmtId="168" fontId="32" fillId="0" borderId="120" xfId="12" applyNumberFormat="1" applyFont="1" applyBorder="1" applyAlignment="1" applyProtection="1">
      <alignment horizontal="right" vertical="center"/>
    </xf>
    <xf numFmtId="167" fontId="33" fillId="0" borderId="90" xfId="12" applyNumberFormat="1" applyFont="1" applyBorder="1" applyAlignment="1" applyProtection="1">
      <alignment horizontal="right" vertical="center"/>
    </xf>
    <xf numFmtId="168" fontId="32" fillId="0" borderId="93" xfId="8" applyNumberFormat="1" applyFont="1" applyBorder="1" applyAlignment="1" applyProtection="1">
      <alignment horizontal="right" vertical="center"/>
      <protection locked="0"/>
    </xf>
    <xf numFmtId="0" fontId="32" fillId="0" borderId="112" xfId="12" applyFont="1" applyBorder="1" applyAlignment="1" applyProtection="1">
      <alignment horizontal="center" vertical="center" wrapText="1"/>
    </xf>
    <xf numFmtId="168" fontId="32" fillId="0" borderId="112" xfId="8" applyNumberFormat="1" applyFont="1" applyBorder="1" applyAlignment="1" applyProtection="1">
      <alignment horizontal="right" vertical="center"/>
      <protection locked="0"/>
    </xf>
    <xf numFmtId="168" fontId="32" fillId="0" borderId="101" xfId="8" applyNumberFormat="1" applyFont="1" applyBorder="1" applyAlignment="1" applyProtection="1">
      <alignment horizontal="right" vertical="center"/>
      <protection locked="0"/>
    </xf>
    <xf numFmtId="0" fontId="34" fillId="0" borderId="0" xfId="12" applyAlignment="1">
      <alignment horizontal="left" vertical="center" wrapText="1"/>
      <protection locked="0"/>
    </xf>
    <xf numFmtId="37" fontId="32" fillId="0" borderId="121" xfId="12" applyNumberFormat="1" applyFont="1" applyBorder="1" applyAlignment="1" applyProtection="1">
      <alignment horizontal="center" vertical="center"/>
    </xf>
    <xf numFmtId="169" fontId="32" fillId="0" borderId="122" xfId="12" applyNumberFormat="1" applyFont="1" applyBorder="1" applyAlignment="1" applyProtection="1">
      <alignment horizontal="right" vertical="center"/>
    </xf>
    <xf numFmtId="167" fontId="32" fillId="0" borderId="123" xfId="12" applyNumberFormat="1" applyFont="1" applyBorder="1" applyAlignment="1" applyProtection="1">
      <alignment horizontal="right" vertical="center"/>
    </xf>
    <xf numFmtId="37" fontId="34" fillId="0" borderId="0" xfId="12" applyNumberFormat="1" applyAlignment="1" applyProtection="1">
      <alignment horizontal="center" vertical="center"/>
    </xf>
    <xf numFmtId="0" fontId="34" fillId="0" borderId="0" xfId="12" applyAlignment="1" applyProtection="1">
      <alignment horizontal="left" vertical="center" wrapText="1"/>
    </xf>
    <xf numFmtId="0" fontId="34" fillId="0" borderId="0" xfId="12" applyAlignment="1" applyProtection="1">
      <alignment horizontal="center" vertical="center" wrapText="1"/>
    </xf>
    <xf numFmtId="164" fontId="34" fillId="0" borderId="0" xfId="12" applyNumberFormat="1" applyAlignment="1" applyProtection="1">
      <alignment horizontal="right" vertical="center"/>
    </xf>
    <xf numFmtId="39" fontId="34" fillId="0" borderId="0" xfId="12" applyNumberFormat="1" applyAlignment="1" applyProtection="1">
      <alignment horizontal="right" vertical="center"/>
    </xf>
    <xf numFmtId="0" fontId="54" fillId="0" borderId="0" xfId="8" applyFont="1" applyAlignment="1">
      <alignment vertical="center"/>
    </xf>
    <xf numFmtId="0" fontId="52" fillId="0" borderId="0" xfId="12" applyFont="1" applyAlignment="1" applyProtection="1">
      <alignment horizontal="left" vertical="center" wrapText="1"/>
    </xf>
    <xf numFmtId="170" fontId="34" fillId="0" borderId="0" xfId="12" applyNumberFormat="1" applyAlignment="1" applyProtection="1">
      <alignment horizontal="right" vertical="center"/>
    </xf>
    <xf numFmtId="4" fontId="34" fillId="0" borderId="0" xfId="12" applyNumberFormat="1" applyAlignment="1" applyProtection="1">
      <alignment horizontal="right" vertical="center"/>
    </xf>
    <xf numFmtId="0" fontId="55" fillId="0" borderId="0" xfId="8" applyFont="1"/>
    <xf numFmtId="37" fontId="34" fillId="0" borderId="0" xfId="12" applyNumberFormat="1" applyAlignment="1">
      <alignment horizontal="center" vertical="center"/>
      <protection locked="0"/>
    </xf>
    <xf numFmtId="0" fontId="34" fillId="0" borderId="0" xfId="12" applyAlignment="1">
      <alignment horizontal="center" vertical="center" wrapText="1"/>
      <protection locked="0"/>
    </xf>
    <xf numFmtId="164" fontId="34" fillId="0" borderId="0" xfId="12" applyNumberFormat="1" applyAlignment="1">
      <alignment horizontal="right" vertical="center"/>
      <protection locked="0"/>
    </xf>
    <xf numFmtId="39" fontId="34" fillId="0" borderId="0" xfId="12" applyNumberFormat="1" applyAlignment="1">
      <alignment horizontal="right" vertical="center"/>
      <protection locked="0"/>
    </xf>
    <xf numFmtId="37" fontId="34" fillId="8" borderId="0" xfId="12" applyNumberFormat="1" applyFill="1" applyAlignment="1">
      <alignment horizontal="center" vertical="center"/>
      <protection locked="0"/>
    </xf>
    <xf numFmtId="0" fontId="34" fillId="8" borderId="0" xfId="12" applyFill="1" applyAlignment="1">
      <alignment horizontal="left" vertical="center" wrapText="1"/>
      <protection locked="0"/>
    </xf>
    <xf numFmtId="0" fontId="34" fillId="8" borderId="0" xfId="12" applyFill="1" applyAlignment="1">
      <alignment horizontal="center" vertical="center" wrapText="1"/>
      <protection locked="0"/>
    </xf>
    <xf numFmtId="164" fontId="34" fillId="8" borderId="0" xfId="12" applyNumberFormat="1" applyFill="1" applyAlignment="1">
      <alignment horizontal="right" vertical="center"/>
      <protection locked="0"/>
    </xf>
    <xf numFmtId="39" fontId="34" fillId="8" borderId="0" xfId="12" applyNumberFormat="1" applyFill="1" applyAlignment="1">
      <alignment horizontal="right" vertical="center"/>
      <protection locked="0"/>
    </xf>
    <xf numFmtId="0" fontId="56" fillId="0" borderId="42" xfId="0" applyFont="1" applyBorder="1"/>
    <xf numFmtId="0" fontId="56" fillId="0" borderId="30" xfId="0" applyFont="1" applyBorder="1"/>
    <xf numFmtId="49" fontId="56" fillId="0" borderId="30" xfId="0" applyNumberFormat="1" applyFont="1" applyBorder="1" applyAlignment="1">
      <alignment horizontal="center"/>
    </xf>
    <xf numFmtId="0" fontId="56" fillId="0" borderId="33" xfId="0" applyFont="1" applyBorder="1"/>
    <xf numFmtId="0" fontId="56" fillId="0" borderId="124" xfId="0" applyFont="1" applyBorder="1" applyAlignment="1">
      <alignment vertical="center"/>
    </xf>
    <xf numFmtId="0" fontId="56" fillId="0" borderId="1" xfId="0" applyFont="1" applyBorder="1" applyAlignment="1">
      <alignment vertical="center"/>
    </xf>
    <xf numFmtId="0" fontId="56" fillId="0" borderId="1" xfId="0" applyFont="1" applyBorder="1"/>
    <xf numFmtId="0" fontId="56" fillId="0" borderId="1" xfId="0" applyFont="1" applyBorder="1" applyAlignment="1">
      <alignment horizontal="center"/>
    </xf>
    <xf numFmtId="0" fontId="56" fillId="0" borderId="37" xfId="0" applyFont="1" applyBorder="1"/>
    <xf numFmtId="0" fontId="56" fillId="0" borderId="125" xfId="0" applyFont="1" applyBorder="1" applyAlignment="1">
      <alignment vertical="center"/>
    </xf>
    <xf numFmtId="0" fontId="56" fillId="0" borderId="128" xfId="0" applyFont="1" applyBorder="1" applyAlignment="1">
      <alignment vertical="center"/>
    </xf>
    <xf numFmtId="0" fontId="56" fillId="0" borderId="40" xfId="0" applyFont="1" applyBorder="1"/>
    <xf numFmtId="0" fontId="56" fillId="0" borderId="40" xfId="0" applyFont="1" applyBorder="1" applyAlignment="1">
      <alignment horizontal="center"/>
    </xf>
    <xf numFmtId="0" fontId="56" fillId="0" borderId="41" xfId="0" applyFont="1" applyBorder="1" applyAlignment="1">
      <alignment horizontal="center"/>
    </xf>
    <xf numFmtId="0" fontId="56" fillId="0" borderId="130" xfId="0" applyFont="1" applyBorder="1" applyAlignment="1">
      <alignment horizontal="center"/>
    </xf>
    <xf numFmtId="0" fontId="56" fillId="0" borderId="37" xfId="0" applyFont="1" applyBorder="1" applyAlignment="1">
      <alignment horizontal="center"/>
    </xf>
    <xf numFmtId="0" fontId="56" fillId="0" borderId="132" xfId="0" applyFont="1" applyBorder="1" applyAlignment="1">
      <alignment horizontal="center"/>
    </xf>
    <xf numFmtId="0" fontId="57" fillId="5" borderId="133" xfId="0" applyFont="1" applyFill="1" applyBorder="1" applyAlignment="1">
      <alignment vertical="center"/>
    </xf>
    <xf numFmtId="0" fontId="57" fillId="5" borderId="31" xfId="0" applyFont="1" applyFill="1" applyBorder="1" applyAlignment="1">
      <alignment vertical="center"/>
    </xf>
    <xf numFmtId="0" fontId="57" fillId="5" borderId="134" xfId="0" applyFont="1" applyFill="1" applyBorder="1" applyAlignment="1">
      <alignment vertical="center"/>
    </xf>
    <xf numFmtId="0" fontId="57" fillId="5" borderId="135" xfId="0" applyFont="1" applyFill="1" applyBorder="1" applyAlignment="1">
      <alignment vertical="center"/>
    </xf>
    <xf numFmtId="0" fontId="56" fillId="0" borderId="131" xfId="0" applyFont="1" applyBorder="1" applyAlignment="1">
      <alignment vertical="center"/>
    </xf>
    <xf numFmtId="0" fontId="58" fillId="0" borderId="89" xfId="0" applyFont="1" applyBorder="1" applyAlignment="1">
      <alignment horizontal="left" vertical="center"/>
    </xf>
    <xf numFmtId="0" fontId="59" fillId="0" borderId="36" xfId="0" applyFont="1" applyBorder="1" applyAlignment="1">
      <alignment horizontal="left" vertical="center"/>
    </xf>
    <xf numFmtId="0" fontId="59" fillId="0" borderId="1" xfId="0" applyFont="1" applyBorder="1" applyAlignment="1" applyProtection="1">
      <alignment horizontal="left" vertical="center"/>
      <protection locked="0"/>
    </xf>
    <xf numFmtId="0" fontId="59" fillId="0" borderId="1" xfId="0" applyFont="1" applyBorder="1" applyAlignment="1">
      <alignment horizontal="center" vertical="center"/>
    </xf>
    <xf numFmtId="0" fontId="56" fillId="0" borderId="1" xfId="0" applyFont="1" applyBorder="1" applyAlignment="1">
      <alignment horizontal="center" vertical="center"/>
    </xf>
    <xf numFmtId="171" fontId="56" fillId="0" borderId="1" xfId="0" applyNumberFormat="1" applyFont="1" applyBorder="1" applyAlignment="1">
      <alignment vertical="center"/>
    </xf>
    <xf numFmtId="171" fontId="56" fillId="0" borderId="37" xfId="0" applyNumberFormat="1" applyFont="1" applyBorder="1" applyAlignment="1">
      <alignment vertical="center"/>
    </xf>
    <xf numFmtId="0" fontId="59" fillId="0" borderId="1" xfId="0" applyFont="1" applyBorder="1" applyAlignment="1">
      <alignment horizontal="left" vertical="center"/>
    </xf>
    <xf numFmtId="0" fontId="59" fillId="0" borderId="1" xfId="0" applyFont="1" applyBorder="1" applyAlignment="1" applyProtection="1">
      <alignment horizontal="center" vertical="center"/>
      <protection locked="0"/>
    </xf>
    <xf numFmtId="4" fontId="0" fillId="0" borderId="0" xfId="0" applyNumberFormat="1"/>
    <xf numFmtId="0" fontId="58" fillId="0" borderId="89" xfId="0" applyFont="1" applyBorder="1" applyAlignment="1">
      <alignment horizontal="center" vertical="center"/>
    </xf>
    <xf numFmtId="0" fontId="59" fillId="0" borderId="1" xfId="0" applyFont="1" applyBorder="1" applyAlignment="1">
      <alignment horizontal="left" vertical="center" wrapText="1"/>
    </xf>
    <xf numFmtId="49" fontId="59" fillId="0" borderId="1" xfId="0" applyNumberFormat="1" applyFont="1" applyBorder="1" applyAlignment="1">
      <alignment horizontal="center" vertical="center"/>
    </xf>
    <xf numFmtId="1" fontId="59" fillId="0" borderId="1" xfId="0" applyNumberFormat="1" applyFont="1" applyBorder="1" applyAlignment="1">
      <alignment horizontal="center" vertical="center"/>
    </xf>
    <xf numFmtId="0" fontId="57" fillId="5" borderId="34" xfId="0" applyFont="1" applyFill="1" applyBorder="1" applyAlignment="1">
      <alignment vertical="center"/>
    </xf>
    <xf numFmtId="0" fontId="57" fillId="5" borderId="15" xfId="0" applyFont="1" applyFill="1" applyBorder="1" applyAlignment="1">
      <alignment vertical="center"/>
    </xf>
    <xf numFmtId="171" fontId="57" fillId="5" borderId="15" xfId="0" applyNumberFormat="1" applyFont="1" applyFill="1" applyBorder="1" applyAlignment="1">
      <alignment vertical="center"/>
    </xf>
    <xf numFmtId="171" fontId="57" fillId="5" borderId="136" xfId="0" applyNumberFormat="1" applyFont="1" applyFill="1" applyBorder="1" applyAlignment="1">
      <alignment vertical="center"/>
    </xf>
    <xf numFmtId="0" fontId="56" fillId="0" borderId="1" xfId="0" applyFont="1" applyBorder="1" applyAlignment="1">
      <alignment horizontal="left" vertical="center"/>
    </xf>
    <xf numFmtId="0" fontId="57" fillId="5" borderId="137" xfId="0" applyFont="1" applyFill="1" applyBorder="1" applyAlignment="1">
      <alignment vertical="center"/>
    </xf>
    <xf numFmtId="0" fontId="57" fillId="5" borderId="90" xfId="0" applyFont="1" applyFill="1" applyBorder="1" applyAlignment="1">
      <alignment vertical="center"/>
    </xf>
    <xf numFmtId="171" fontId="57" fillId="5" borderId="90" xfId="0" applyNumberFormat="1" applyFont="1" applyFill="1" applyBorder="1" applyAlignment="1">
      <alignment vertical="center"/>
    </xf>
    <xf numFmtId="171" fontId="57" fillId="5" borderId="89" xfId="0" applyNumberFormat="1" applyFont="1" applyFill="1" applyBorder="1" applyAlignment="1">
      <alignment vertical="center"/>
    </xf>
    <xf numFmtId="171" fontId="57" fillId="5" borderId="138" xfId="0" applyNumberFormat="1" applyFont="1" applyFill="1" applyBorder="1" applyAlignment="1">
      <alignment vertical="center"/>
    </xf>
    <xf numFmtId="0" fontId="57" fillId="5" borderId="89" xfId="0" applyFont="1" applyFill="1" applyBorder="1" applyAlignment="1">
      <alignment vertical="center"/>
    </xf>
    <xf numFmtId="0" fontId="59" fillId="0" borderId="1" xfId="0" applyFont="1" applyBorder="1" applyAlignment="1">
      <alignment horizontal="center" vertical="center" wrapText="1"/>
    </xf>
    <xf numFmtId="0" fontId="58" fillId="0" borderId="1" xfId="0" applyFont="1" applyBorder="1" applyAlignment="1">
      <alignment horizontal="left" vertical="center"/>
    </xf>
    <xf numFmtId="0" fontId="62" fillId="0" borderId="1" xfId="0" applyFont="1" applyBorder="1" applyAlignment="1">
      <alignment vertical="center"/>
    </xf>
    <xf numFmtId="0" fontId="56" fillId="0" borderId="44" xfId="0" applyFont="1" applyBorder="1" applyAlignment="1">
      <alignment horizontal="left" vertical="center"/>
    </xf>
    <xf numFmtId="0" fontId="56" fillId="0" borderId="44" xfId="0" applyFont="1" applyBorder="1" applyAlignment="1">
      <alignment vertical="center"/>
    </xf>
    <xf numFmtId="1" fontId="59" fillId="0" borderId="44" xfId="0" applyNumberFormat="1" applyFont="1" applyBorder="1" applyAlignment="1">
      <alignment horizontal="center" vertical="center"/>
    </xf>
    <xf numFmtId="0" fontId="56" fillId="0" borderId="44" xfId="0" applyFont="1" applyBorder="1" applyAlignment="1">
      <alignment horizontal="center" vertical="center"/>
    </xf>
    <xf numFmtId="0" fontId="56" fillId="0" borderId="40" xfId="0" applyFont="1" applyBorder="1" applyAlignment="1">
      <alignment horizontal="left" vertical="center" wrapText="1"/>
    </xf>
    <xf numFmtId="0" fontId="56" fillId="0" borderId="40" xfId="0" applyFont="1" applyBorder="1" applyAlignment="1">
      <alignment vertical="center"/>
    </xf>
    <xf numFmtId="1" fontId="59" fillId="0" borderId="40" xfId="0" applyNumberFormat="1" applyFont="1" applyBorder="1" applyAlignment="1">
      <alignment horizontal="center" vertical="center"/>
    </xf>
    <xf numFmtId="0" fontId="56" fillId="0" borderId="40" xfId="0" applyFont="1" applyBorder="1" applyAlignment="1">
      <alignment horizontal="center" vertical="center"/>
    </xf>
    <xf numFmtId="171" fontId="56" fillId="0" borderId="40" xfId="0" applyNumberFormat="1" applyFont="1" applyBorder="1" applyAlignment="1">
      <alignment vertical="center"/>
    </xf>
    <xf numFmtId="171" fontId="56" fillId="0" borderId="41" xfId="0" applyNumberFormat="1" applyFont="1" applyBorder="1" applyAlignment="1">
      <alignment vertical="center"/>
    </xf>
    <xf numFmtId="0" fontId="56" fillId="0" borderId="0" xfId="0" applyFont="1"/>
    <xf numFmtId="172" fontId="63" fillId="0" borderId="139" xfId="0" applyNumberFormat="1" applyFont="1" applyBorder="1" applyAlignment="1">
      <alignment vertical="center"/>
    </xf>
    <xf numFmtId="4" fontId="56" fillId="0" borderId="0" xfId="0" applyNumberFormat="1" applyFont="1"/>
    <xf numFmtId="0" fontId="66" fillId="0" borderId="0" xfId="15" applyFont="1" applyAlignment="1">
      <alignment horizontal="left" vertical="center"/>
    </xf>
    <xf numFmtId="0" fontId="67" fillId="0" borderId="0" xfId="15" applyFont="1" applyAlignment="1">
      <alignment vertical="center" wrapText="1"/>
    </xf>
    <xf numFmtId="0" fontId="66" fillId="0" borderId="0" xfId="15" applyFont="1" applyAlignment="1">
      <alignment horizontal="center" vertical="center" wrapText="1"/>
    </xf>
    <xf numFmtId="49" fontId="68" fillId="0" borderId="0" xfId="15" applyNumberFormat="1" applyFont="1" applyAlignment="1">
      <alignment horizontal="left" vertical="center" wrapText="1"/>
    </xf>
    <xf numFmtId="49" fontId="68" fillId="0" borderId="0" xfId="15" applyNumberFormat="1" applyFont="1" applyAlignment="1">
      <alignment horizontal="center" vertical="center" wrapText="1"/>
    </xf>
    <xf numFmtId="0" fontId="66" fillId="0" borderId="0" xfId="15" applyFont="1" applyAlignment="1">
      <alignment horizontal="center" vertical="center"/>
    </xf>
    <xf numFmtId="0" fontId="69" fillId="0" borderId="0" xfId="13" applyFont="1" applyAlignment="1">
      <alignment horizontal="center" vertical="center"/>
    </xf>
    <xf numFmtId="173" fontId="69" fillId="0" borderId="0" xfId="16" applyNumberFormat="1" applyFont="1" applyAlignment="1">
      <alignment horizontal="right" vertical="center"/>
    </xf>
    <xf numFmtId="49" fontId="68" fillId="0" borderId="0" xfId="15" applyNumberFormat="1" applyFont="1" applyAlignment="1">
      <alignment horizontal="left" vertical="center"/>
    </xf>
    <xf numFmtId="0" fontId="72" fillId="0" borderId="0" xfId="14" applyFont="1"/>
    <xf numFmtId="0" fontId="68" fillId="0" borderId="0" xfId="15" applyFont="1" applyAlignment="1">
      <alignment horizontal="center" vertical="center" wrapText="1"/>
    </xf>
    <xf numFmtId="0" fontId="70" fillId="0" borderId="86" xfId="15" applyFont="1" applyBorder="1" applyAlignment="1">
      <alignment horizontal="center" vertical="center"/>
    </xf>
    <xf numFmtId="0" fontId="70" fillId="0" borderId="87" xfId="15" applyFont="1" applyBorder="1" applyAlignment="1">
      <alignment horizontal="center" vertical="center"/>
    </xf>
    <xf numFmtId="0" fontId="70" fillId="0" borderId="87" xfId="15" applyFont="1" applyBorder="1" applyAlignment="1">
      <alignment horizontal="right" vertical="center"/>
    </xf>
    <xf numFmtId="0" fontId="70" fillId="0" borderId="88" xfId="15" applyFont="1" applyBorder="1" applyAlignment="1">
      <alignment horizontal="right" vertical="center"/>
    </xf>
    <xf numFmtId="0" fontId="69" fillId="0" borderId="86" xfId="17" applyFont="1" applyBorder="1" applyAlignment="1">
      <alignment horizontal="center" vertical="center"/>
    </xf>
    <xf numFmtId="0" fontId="70" fillId="0" borderId="87" xfId="15" applyFont="1" applyBorder="1" applyAlignment="1">
      <alignment horizontal="left" vertical="center"/>
    </xf>
    <xf numFmtId="49" fontId="69" fillId="0" borderId="87" xfId="17" applyNumberFormat="1" applyFont="1" applyBorder="1" applyAlignment="1">
      <alignment horizontal="left" vertical="center"/>
    </xf>
    <xf numFmtId="173" fontId="69" fillId="0" borderId="87" xfId="16" applyNumberFormat="1" applyFont="1" applyBorder="1" applyAlignment="1">
      <alignment horizontal="right" vertical="center"/>
    </xf>
    <xf numFmtId="0" fontId="73" fillId="0" borderId="87" xfId="15" applyFont="1" applyBorder="1" applyAlignment="1">
      <alignment horizontal="left" vertical="center"/>
    </xf>
    <xf numFmtId="173" fontId="69" fillId="0" borderId="88" xfId="16" applyNumberFormat="1" applyFont="1" applyBorder="1" applyAlignment="1">
      <alignment horizontal="right" vertical="center"/>
    </xf>
    <xf numFmtId="0" fontId="69" fillId="0" borderId="14" xfId="17" applyFont="1" applyBorder="1" applyAlignment="1">
      <alignment horizontal="center" vertical="center"/>
    </xf>
    <xf numFmtId="49" fontId="69" fillId="0" borderId="15" xfId="17" applyNumberFormat="1" applyFont="1" applyBorder="1" applyAlignment="1">
      <alignment horizontal="left" vertical="center"/>
    </xf>
    <xf numFmtId="0" fontId="72" fillId="0" borderId="15" xfId="14" applyFont="1" applyBorder="1"/>
    <xf numFmtId="0" fontId="66" fillId="0" borderId="15" xfId="15" applyFont="1" applyBorder="1" applyAlignment="1">
      <alignment horizontal="center" vertical="center"/>
    </xf>
    <xf numFmtId="173" fontId="69" fillId="0" borderId="35" xfId="16" applyNumberFormat="1" applyFont="1" applyBorder="1" applyAlignment="1">
      <alignment horizontal="right" vertical="center"/>
    </xf>
    <xf numFmtId="0" fontId="66" fillId="0" borderId="87" xfId="15" applyFont="1" applyBorder="1" applyAlignment="1">
      <alignment horizontal="center" vertical="center"/>
    </xf>
    <xf numFmtId="49" fontId="69" fillId="0" borderId="15" xfId="14" applyNumberFormat="1" applyFont="1" applyBorder="1" applyAlignment="1">
      <alignment horizontal="left" vertical="center"/>
    </xf>
    <xf numFmtId="0" fontId="69" fillId="0" borderId="84" xfId="17" applyFont="1" applyBorder="1" applyAlignment="1">
      <alignment horizontal="center" vertical="center"/>
    </xf>
    <xf numFmtId="0" fontId="70" fillId="0" borderId="0" xfId="15" applyFont="1" applyAlignment="1">
      <alignment horizontal="left" vertical="center"/>
    </xf>
    <xf numFmtId="49" fontId="69" fillId="0" borderId="0" xfId="14" applyNumberFormat="1" applyFont="1" applyAlignment="1">
      <alignment horizontal="left" vertical="center"/>
    </xf>
    <xf numFmtId="49" fontId="69" fillId="0" borderId="0" xfId="17" applyNumberFormat="1" applyFont="1" applyAlignment="1">
      <alignment horizontal="left" vertical="center"/>
    </xf>
    <xf numFmtId="0" fontId="69" fillId="0" borderId="0" xfId="15" applyFont="1" applyAlignment="1">
      <alignment horizontal="center" vertical="center"/>
    </xf>
    <xf numFmtId="173" fontId="69" fillId="0" borderId="85" xfId="16" applyNumberFormat="1" applyFont="1" applyBorder="1" applyAlignment="1">
      <alignment horizontal="right" vertical="center"/>
    </xf>
    <xf numFmtId="10" fontId="69" fillId="0" borderId="0" xfId="13" applyNumberFormat="1" applyFont="1" applyAlignment="1" applyProtection="1">
      <alignment horizontal="center" vertical="center"/>
      <protection locked="0"/>
    </xf>
    <xf numFmtId="0" fontId="69" fillId="0" borderId="89" xfId="17" applyFont="1" applyBorder="1" applyAlignment="1">
      <alignment horizontal="center" vertical="center"/>
    </xf>
    <xf numFmtId="0" fontId="73" fillId="0" borderId="90" xfId="15" applyFont="1" applyBorder="1" applyAlignment="1">
      <alignment vertical="center"/>
    </xf>
    <xf numFmtId="49" fontId="69" fillId="0" borderId="90" xfId="17" applyNumberFormat="1" applyFont="1" applyBorder="1" applyAlignment="1">
      <alignment horizontal="left" vertical="center"/>
    </xf>
    <xf numFmtId="0" fontId="66" fillId="0" borderId="90" xfId="15" applyFont="1" applyBorder="1" applyAlignment="1">
      <alignment horizontal="center" vertical="center"/>
    </xf>
    <xf numFmtId="173" fontId="73" fillId="0" borderId="17" xfId="16" applyNumberFormat="1" applyFont="1" applyBorder="1" applyAlignment="1">
      <alignment horizontal="right" vertical="center"/>
    </xf>
    <xf numFmtId="10" fontId="69" fillId="0" borderId="87" xfId="13" applyNumberFormat="1" applyFont="1" applyBorder="1" applyAlignment="1" applyProtection="1">
      <alignment horizontal="center" vertical="center"/>
      <protection locked="0"/>
    </xf>
    <xf numFmtId="173" fontId="69" fillId="0" borderId="85" xfId="16" applyNumberFormat="1" applyFont="1" applyBorder="1" applyAlignment="1" applyProtection="1">
      <alignment horizontal="right" vertical="center"/>
      <protection locked="0"/>
    </xf>
    <xf numFmtId="49" fontId="74" fillId="0" borderId="89" xfId="15" applyNumberFormat="1" applyFont="1" applyBorder="1" applyAlignment="1">
      <alignment horizontal="left" vertical="center"/>
    </xf>
    <xf numFmtId="49" fontId="71" fillId="0" borderId="90" xfId="15" applyNumberFormat="1" applyFont="1" applyBorder="1" applyAlignment="1">
      <alignment horizontal="left" vertical="center"/>
    </xf>
    <xf numFmtId="173" fontId="74" fillId="0" borderId="90" xfId="15" applyNumberFormat="1" applyFont="1" applyBorder="1" applyAlignment="1">
      <alignment horizontal="left" vertical="center"/>
    </xf>
    <xf numFmtId="173" fontId="74" fillId="0" borderId="90" xfId="15" applyNumberFormat="1" applyFont="1" applyBorder="1" applyAlignment="1">
      <alignment vertical="center"/>
    </xf>
    <xf numFmtId="173" fontId="74" fillId="0" borderId="17" xfId="15" applyNumberFormat="1" applyFont="1" applyBorder="1" applyAlignment="1">
      <alignment vertical="center"/>
    </xf>
    <xf numFmtId="49" fontId="69" fillId="0" borderId="0" xfId="13" applyNumberFormat="1" applyFont="1" applyAlignment="1">
      <alignment horizontal="left" vertical="center"/>
    </xf>
    <xf numFmtId="173" fontId="69" fillId="0" borderId="0" xfId="13" applyNumberFormat="1" applyFont="1" applyAlignment="1">
      <alignment horizontal="left" vertical="center"/>
    </xf>
    <xf numFmtId="10" fontId="69" fillId="0" borderId="0" xfId="13" applyNumberFormat="1" applyFont="1" applyAlignment="1">
      <alignment horizontal="right" vertical="center"/>
    </xf>
    <xf numFmtId="0" fontId="76" fillId="0" borderId="0" xfId="14" applyFont="1"/>
    <xf numFmtId="0" fontId="72" fillId="0" borderId="0" xfId="14" applyFont="1" applyAlignment="1">
      <alignment wrapText="1"/>
    </xf>
    <xf numFmtId="0" fontId="67" fillId="0" borderId="44" xfId="15" applyFont="1" applyBorder="1" applyAlignment="1">
      <alignment horizontal="center" vertical="center" wrapText="1"/>
    </xf>
    <xf numFmtId="0" fontId="78" fillId="0" borderId="84" xfId="15" applyFont="1" applyBorder="1" applyAlignment="1">
      <alignment horizontal="left" vertical="center" wrapText="1"/>
    </xf>
    <xf numFmtId="0" fontId="78" fillId="0" borderId="0" xfId="15" applyFont="1" applyAlignment="1">
      <alignment horizontal="left" vertical="center" wrapText="1"/>
    </xf>
    <xf numFmtId="49" fontId="78" fillId="0" borderId="0" xfId="15" applyNumberFormat="1" applyFont="1" applyAlignment="1">
      <alignment horizontal="left" vertical="center" wrapText="1"/>
    </xf>
    <xf numFmtId="173" fontId="78" fillId="0" borderId="0" xfId="15" applyNumberFormat="1" applyFont="1" applyAlignment="1">
      <alignment horizontal="left" vertical="center" wrapText="1"/>
    </xf>
    <xf numFmtId="173" fontId="78" fillId="0" borderId="0" xfId="15" applyNumberFormat="1" applyFont="1" applyAlignment="1">
      <alignment horizontal="center" vertical="center" wrapText="1"/>
    </xf>
    <xf numFmtId="0" fontId="78" fillId="0" borderId="0" xfId="15" applyFont="1" applyAlignment="1">
      <alignment horizontal="center" vertical="center" wrapText="1"/>
    </xf>
    <xf numFmtId="0" fontId="78" fillId="0" borderId="143" xfId="15" applyFont="1" applyBorder="1" applyAlignment="1">
      <alignment horizontal="center" vertical="center" wrapText="1"/>
    </xf>
    <xf numFmtId="175" fontId="78" fillId="0" borderId="84" xfId="16" applyNumberFormat="1" applyFont="1" applyBorder="1" applyAlignment="1">
      <alignment horizontal="center" vertical="center" wrapText="1"/>
    </xf>
    <xf numFmtId="175" fontId="78" fillId="0" borderId="85" xfId="16" applyNumberFormat="1" applyFont="1" applyBorder="1" applyAlignment="1">
      <alignment horizontal="center" vertical="center" wrapText="1"/>
    </xf>
    <xf numFmtId="175" fontId="78" fillId="0" borderId="144" xfId="16" applyNumberFormat="1" applyFont="1" applyBorder="1" applyAlignment="1">
      <alignment horizontal="center" vertical="center" wrapText="1"/>
    </xf>
    <xf numFmtId="175" fontId="78" fillId="0" borderId="143" xfId="16" applyNumberFormat="1" applyFont="1" applyBorder="1" applyAlignment="1">
      <alignment horizontal="center" vertical="center" wrapText="1"/>
    </xf>
    <xf numFmtId="175" fontId="78" fillId="0" borderId="145" xfId="16" applyNumberFormat="1" applyFont="1" applyBorder="1" applyAlignment="1">
      <alignment horizontal="center" vertical="center" wrapText="1"/>
    </xf>
    <xf numFmtId="0" fontId="79" fillId="0" borderId="90" xfId="15" applyFont="1" applyBorder="1" applyAlignment="1">
      <alignment horizontal="center" vertical="center" wrapText="1"/>
    </xf>
    <xf numFmtId="49" fontId="79" fillId="0" borderId="90" xfId="15" applyNumberFormat="1" applyFont="1" applyBorder="1" applyAlignment="1">
      <alignment horizontal="center" vertical="center" wrapText="1"/>
    </xf>
    <xf numFmtId="173" fontId="79" fillId="0" borderId="90" xfId="15" applyNumberFormat="1" applyFont="1" applyBorder="1" applyAlignment="1">
      <alignment horizontal="left" vertical="center" wrapText="1"/>
    </xf>
    <xf numFmtId="0" fontId="79" fillId="0" borderId="90" xfId="15" applyFont="1" applyBorder="1" applyAlignment="1">
      <alignment horizontal="right" vertical="center" wrapText="1"/>
    </xf>
    <xf numFmtId="174" fontId="79" fillId="0" borderId="90" xfId="16" applyFont="1" applyBorder="1" applyAlignment="1">
      <alignment horizontal="right" vertical="center" wrapText="1"/>
    </xf>
    <xf numFmtId="174" fontId="80" fillId="0" borderId="90" xfId="16" applyFont="1" applyBorder="1" applyAlignment="1">
      <alignment horizontal="right" vertical="center" wrapText="1"/>
    </xf>
    <xf numFmtId="173" fontId="79" fillId="0" borderId="90" xfId="16" applyNumberFormat="1" applyFont="1" applyBorder="1" applyAlignment="1">
      <alignment horizontal="right" vertical="center" wrapText="1"/>
    </xf>
    <xf numFmtId="174" fontId="79" fillId="0" borderId="90" xfId="15" applyNumberFormat="1" applyFont="1" applyBorder="1" applyAlignment="1">
      <alignment vertical="center" wrapText="1"/>
    </xf>
    <xf numFmtId="0" fontId="41" fillId="0" borderId="84" xfId="14" applyFont="1" applyBorder="1" applyAlignment="1">
      <alignment horizontal="center" vertical="center" wrapText="1"/>
    </xf>
    <xf numFmtId="0" fontId="41" fillId="0" borderId="0" xfId="14" applyFont="1" applyAlignment="1">
      <alignment horizontal="center" vertical="center" wrapText="1"/>
    </xf>
    <xf numFmtId="0" fontId="81" fillId="0" borderId="0" xfId="14" applyFont="1" applyAlignment="1">
      <alignment horizontal="center" vertical="center" wrapText="1"/>
    </xf>
    <xf numFmtId="173" fontId="41" fillId="0" borderId="0" xfId="14" applyNumberFormat="1" applyFont="1" applyAlignment="1">
      <alignment horizontal="left" vertical="center" wrapText="1"/>
    </xf>
    <xf numFmtId="173" fontId="41" fillId="0" borderId="0" xfId="14" applyNumberFormat="1" applyFont="1" applyAlignment="1">
      <alignment horizontal="center" vertical="center" wrapText="1"/>
    </xf>
    <xf numFmtId="0" fontId="41" fillId="0" borderId="0" xfId="14" applyFont="1" applyAlignment="1">
      <alignment horizontal="right" vertical="center" wrapText="1"/>
    </xf>
    <xf numFmtId="0" fontId="41" fillId="0" borderId="85" xfId="14" applyFont="1" applyBorder="1" applyAlignment="1">
      <alignment horizontal="right" vertical="center" wrapText="1"/>
    </xf>
    <xf numFmtId="173" fontId="41" fillId="0" borderId="0" xfId="16" applyNumberFormat="1" applyFont="1" applyAlignment="1" applyProtection="1">
      <alignment horizontal="right" vertical="center" wrapText="1"/>
      <protection locked="0"/>
    </xf>
    <xf numFmtId="173" fontId="41" fillId="0" borderId="85" xfId="16" applyNumberFormat="1" applyFont="1" applyBorder="1" applyAlignment="1">
      <alignment horizontal="right" vertical="center" wrapText="1"/>
    </xf>
    <xf numFmtId="173" fontId="40" fillId="0" borderId="85" xfId="16" applyNumberFormat="1" applyFont="1" applyBorder="1" applyAlignment="1">
      <alignment vertical="center" wrapText="1"/>
    </xf>
    <xf numFmtId="173" fontId="79" fillId="0" borderId="90" xfId="15" applyNumberFormat="1" applyFont="1" applyBorder="1" applyAlignment="1">
      <alignment horizontal="center" vertical="center" wrapText="1"/>
    </xf>
    <xf numFmtId="0" fontId="79" fillId="0" borderId="0" xfId="15" applyFont="1" applyAlignment="1">
      <alignment horizontal="center" vertical="center" wrapText="1"/>
    </xf>
    <xf numFmtId="49" fontId="79" fillId="0" borderId="0" xfId="15" applyNumberFormat="1" applyFont="1" applyAlignment="1">
      <alignment horizontal="center" vertical="center" wrapText="1"/>
    </xf>
    <xf numFmtId="0" fontId="72" fillId="0" borderId="0" xfId="14" applyFont="1" applyAlignment="1">
      <alignment vertical="center" wrapText="1"/>
    </xf>
    <xf numFmtId="173" fontId="40" fillId="0" borderId="0" xfId="16" applyNumberFormat="1" applyFont="1" applyAlignment="1">
      <alignment vertical="center" wrapText="1"/>
    </xf>
    <xf numFmtId="49" fontId="82" fillId="0" borderId="90" xfId="14" applyNumberFormat="1" applyFont="1" applyBorder="1" applyAlignment="1">
      <alignment horizontal="center" vertical="center" wrapText="1"/>
    </xf>
    <xf numFmtId="0" fontId="11" fillId="0" borderId="0" xfId="18" applyFont="1" applyAlignment="1">
      <alignment horizontal="center"/>
    </xf>
    <xf numFmtId="49" fontId="82" fillId="0" borderId="0" xfId="14" applyNumberFormat="1" applyFont="1" applyAlignment="1">
      <alignment horizontal="center" vertical="center" wrapText="1"/>
    </xf>
    <xf numFmtId="0" fontId="83" fillId="0" borderId="0" xfId="14" applyFont="1" applyAlignment="1">
      <alignment horizontal="center" vertical="center" wrapText="1"/>
    </xf>
    <xf numFmtId="0" fontId="41" fillId="0" borderId="0" xfId="14" applyFont="1" applyAlignment="1">
      <alignment vertical="center" wrapText="1"/>
    </xf>
    <xf numFmtId="0" fontId="41" fillId="0" borderId="0" xfId="14" applyFont="1"/>
    <xf numFmtId="0" fontId="41" fillId="0" borderId="0" xfId="14" applyFont="1" applyAlignment="1">
      <alignment horizontal="center"/>
    </xf>
    <xf numFmtId="0" fontId="41" fillId="0" borderId="0" xfId="14" applyFont="1" applyAlignment="1">
      <alignment vertical="center"/>
    </xf>
    <xf numFmtId="0" fontId="41" fillId="0" borderId="0" xfId="14" applyFont="1" applyAlignment="1">
      <alignment horizontal="center" vertical="center"/>
    </xf>
    <xf numFmtId="173" fontId="41" fillId="0" borderId="146" xfId="14" applyNumberFormat="1" applyFont="1" applyBorder="1" applyAlignment="1">
      <alignment horizontal="left" vertical="center" wrapText="1"/>
    </xf>
    <xf numFmtId="0" fontId="81" fillId="0" borderId="0" xfId="14" applyFont="1" applyAlignment="1">
      <alignment vertical="center" wrapText="1"/>
    </xf>
    <xf numFmtId="172" fontId="84" fillId="0" borderId="0" xfId="14" applyNumberFormat="1" applyFont="1" applyAlignment="1">
      <alignment horizontal="left" vertical="center" wrapText="1"/>
    </xf>
    <xf numFmtId="172" fontId="84" fillId="0" borderId="0" xfId="14" applyNumberFormat="1" applyFont="1" applyAlignment="1">
      <alignment horizontal="center" vertical="center" wrapText="1"/>
    </xf>
    <xf numFmtId="0" fontId="84" fillId="0" borderId="0" xfId="14" applyFont="1" applyAlignment="1">
      <alignment horizontal="center" vertical="center" wrapText="1"/>
    </xf>
    <xf numFmtId="173" fontId="41" fillId="0" borderId="0" xfId="14" applyNumberFormat="1" applyFont="1" applyAlignment="1">
      <alignment horizontal="left" vertical="center"/>
    </xf>
    <xf numFmtId="0" fontId="84" fillId="0" borderId="0" xfId="14" applyFont="1" applyAlignment="1">
      <alignment wrapText="1"/>
    </xf>
    <xf numFmtId="0" fontId="84" fillId="0" borderId="0" xfId="14" applyFont="1" applyAlignment="1">
      <alignment horizontal="center" wrapText="1"/>
    </xf>
    <xf numFmtId="173" fontId="41" fillId="0" borderId="0" xfId="14" applyNumberFormat="1" applyFont="1" applyAlignment="1">
      <alignment horizontal="center" vertical="center"/>
    </xf>
    <xf numFmtId="0" fontId="72" fillId="0" borderId="87" xfId="19" applyFont="1" applyBorder="1" applyAlignment="1">
      <alignment vertical="center" wrapText="1"/>
    </xf>
    <xf numFmtId="173" fontId="73" fillId="0" borderId="0" xfId="15" applyNumberFormat="1" applyFont="1" applyAlignment="1">
      <alignment horizontal="left" vertical="center"/>
    </xf>
    <xf numFmtId="0" fontId="85" fillId="0" borderId="0" xfId="19" applyFont="1" applyAlignment="1">
      <alignment vertical="center"/>
    </xf>
    <xf numFmtId="173" fontId="73" fillId="0" borderId="0" xfId="15" applyNumberFormat="1" applyFont="1" applyAlignment="1">
      <alignment horizontal="right" vertical="center"/>
    </xf>
    <xf numFmtId="0" fontId="87" fillId="0" borderId="0" xfId="21"/>
    <xf numFmtId="0" fontId="88" fillId="0" borderId="0" xfId="21" applyFont="1"/>
    <xf numFmtId="0" fontId="89" fillId="0" borderId="0" xfId="21" applyFont="1"/>
    <xf numFmtId="0" fontId="90" fillId="0" borderId="0" xfId="21" applyFont="1"/>
    <xf numFmtId="49" fontId="91" fillId="12" borderId="147" xfId="21" applyNumberFormat="1" applyFont="1" applyFill="1" applyBorder="1" applyAlignment="1">
      <alignment horizontal="center" vertical="center" textRotation="90" wrapText="1"/>
    </xf>
    <xf numFmtId="0" fontId="30" fillId="12" borderId="147" xfId="21" applyFont="1" applyFill="1" applyBorder="1" applyAlignment="1">
      <alignment vertical="top" wrapText="1"/>
    </xf>
    <xf numFmtId="170" fontId="30" fillId="12" borderId="147" xfId="21" applyNumberFormat="1" applyFont="1" applyFill="1" applyBorder="1" applyAlignment="1">
      <alignment vertical="top"/>
    </xf>
    <xf numFmtId="3" fontId="30" fillId="12" borderId="147" xfId="21" applyNumberFormat="1" applyFont="1" applyFill="1" applyBorder="1" applyAlignment="1">
      <alignment horizontal="right" vertical="top" wrapText="1"/>
    </xf>
    <xf numFmtId="170" fontId="30" fillId="12" borderId="147" xfId="21" applyNumberFormat="1" applyFont="1" applyFill="1" applyBorder="1" applyAlignment="1">
      <alignment horizontal="right" vertical="center" wrapText="1"/>
    </xf>
    <xf numFmtId="49" fontId="91" fillId="0" borderId="0" xfId="21" applyNumberFormat="1" applyFont="1" applyAlignment="1">
      <alignment horizontal="center" vertical="center"/>
    </xf>
    <xf numFmtId="0" fontId="88" fillId="0" borderId="0" xfId="21" applyFont="1" applyAlignment="1">
      <alignment vertical="center" wrapText="1"/>
    </xf>
    <xf numFmtId="170" fontId="30" fillId="0" borderId="0" xfId="21" applyNumberFormat="1" applyFont="1" applyAlignment="1">
      <alignment vertical="top"/>
    </xf>
    <xf numFmtId="3" fontId="92" fillId="0" borderId="0" xfId="21" applyNumberFormat="1" applyFont="1" applyAlignment="1">
      <alignment vertical="top" wrapText="1"/>
    </xf>
    <xf numFmtId="170" fontId="30" fillId="0" borderId="0" xfId="21" applyNumberFormat="1" applyFont="1" applyAlignment="1">
      <alignment vertical="top" wrapText="1"/>
    </xf>
    <xf numFmtId="9" fontId="91" fillId="0" borderId="0" xfId="21" applyNumberFormat="1" applyFont="1" applyAlignment="1">
      <alignment horizontal="center"/>
    </xf>
    <xf numFmtId="0" fontId="30" fillId="0" borderId="0" xfId="21" applyFont="1" applyAlignment="1">
      <alignment vertical="center" wrapText="1"/>
    </xf>
    <xf numFmtId="170" fontId="30" fillId="0" borderId="0" xfId="21" applyNumberFormat="1" applyFont="1"/>
    <xf numFmtId="3" fontId="30" fillId="0" borderId="0" xfId="21" applyNumberFormat="1" applyFont="1" applyAlignment="1">
      <alignment wrapText="1"/>
    </xf>
    <xf numFmtId="170" fontId="30" fillId="0" borderId="0" xfId="21" applyNumberFormat="1" applyFont="1" applyAlignment="1">
      <alignment wrapText="1"/>
    </xf>
    <xf numFmtId="9" fontId="91" fillId="0" borderId="0" xfId="21" applyNumberFormat="1" applyFont="1" applyAlignment="1">
      <alignment horizontal="center" vertical="center"/>
    </xf>
    <xf numFmtId="0" fontId="30" fillId="0" borderId="0" xfId="21" applyFont="1" applyAlignment="1">
      <alignment vertical="center"/>
    </xf>
    <xf numFmtId="170" fontId="30" fillId="0" borderId="0" xfId="21" applyNumberFormat="1" applyFont="1" applyAlignment="1">
      <alignment vertical="center"/>
    </xf>
    <xf numFmtId="3" fontId="30" fillId="0" borderId="0" xfId="21" applyNumberFormat="1" applyFont="1" applyAlignment="1">
      <alignment vertical="center" wrapText="1"/>
    </xf>
    <xf numFmtId="170" fontId="30" fillId="0" borderId="0" xfId="21" applyNumberFormat="1" applyFont="1" applyAlignment="1">
      <alignment vertical="center" wrapText="1"/>
    </xf>
    <xf numFmtId="0" fontId="30" fillId="0" borderId="0" xfId="21" applyFont="1" applyAlignment="1">
      <alignment vertical="top" wrapText="1"/>
    </xf>
    <xf numFmtId="9" fontId="91" fillId="0" borderId="148" xfId="21" applyNumberFormat="1" applyFont="1" applyBorder="1" applyAlignment="1">
      <alignment horizontal="center" vertical="center"/>
    </xf>
    <xf numFmtId="0" fontId="88" fillId="0" borderId="148" xfId="21" applyFont="1" applyBorder="1" applyAlignment="1">
      <alignment vertical="top" wrapText="1"/>
    </xf>
    <xf numFmtId="170" fontId="30" fillId="0" borderId="148" xfId="21" applyNumberFormat="1" applyFont="1" applyBorder="1" applyAlignment="1">
      <alignment vertical="top"/>
    </xf>
    <xf numFmtId="3" fontId="92" fillId="0" borderId="148" xfId="21" applyNumberFormat="1" applyFont="1" applyBorder="1" applyAlignment="1">
      <alignment vertical="top" wrapText="1"/>
    </xf>
    <xf numFmtId="170" fontId="30" fillId="0" borderId="148" xfId="21" applyNumberFormat="1" applyFont="1" applyBorder="1" applyAlignment="1">
      <alignment vertical="top" wrapText="1"/>
    </xf>
    <xf numFmtId="49" fontId="91" fillId="0" borderId="149" xfId="21" applyNumberFormat="1" applyFont="1" applyBorder="1" applyAlignment="1">
      <alignment horizontal="center" vertical="center"/>
    </xf>
    <xf numFmtId="0" fontId="28" fillId="0" borderId="149" xfId="21" applyFont="1" applyBorder="1" applyAlignment="1">
      <alignment horizontal="left" vertical="top"/>
    </xf>
    <xf numFmtId="0" fontId="87" fillId="0" borderId="149" xfId="21" applyBorder="1" applyAlignment="1">
      <alignment horizontal="left" vertical="top"/>
    </xf>
    <xf numFmtId="0" fontId="94" fillId="0" borderId="149" xfId="21" applyFont="1" applyBorder="1" applyAlignment="1">
      <alignment horizontal="left" vertical="top"/>
    </xf>
    <xf numFmtId="9" fontId="95" fillId="0" borderId="0" xfId="21" applyNumberFormat="1" applyFont="1" applyAlignment="1">
      <alignment vertical="top"/>
    </xf>
    <xf numFmtId="9" fontId="30" fillId="0" borderId="0" xfId="21" applyNumberFormat="1" applyFont="1" applyAlignment="1">
      <alignment vertical="top"/>
    </xf>
    <xf numFmtId="49" fontId="91" fillId="0" borderId="148" xfId="21" applyNumberFormat="1" applyFont="1" applyBorder="1" applyAlignment="1">
      <alignment horizontal="center" vertical="center"/>
    </xf>
    <xf numFmtId="0" fontId="28" fillId="0" borderId="148" xfId="21" applyFont="1" applyBorder="1" applyAlignment="1">
      <alignment vertical="top" wrapText="1"/>
    </xf>
    <xf numFmtId="170" fontId="28" fillId="0" borderId="148" xfId="21" applyNumberFormat="1" applyFont="1" applyBorder="1" applyAlignment="1">
      <alignment vertical="top"/>
    </xf>
    <xf numFmtId="170" fontId="28" fillId="0" borderId="148" xfId="21" applyNumberFormat="1" applyFont="1" applyBorder="1" applyAlignment="1">
      <alignment vertical="top" wrapText="1"/>
    </xf>
    <xf numFmtId="170" fontId="28" fillId="0" borderId="0" xfId="21" applyNumberFormat="1" applyFont="1" applyAlignment="1">
      <alignment vertical="top"/>
    </xf>
    <xf numFmtId="170" fontId="28" fillId="0" borderId="0" xfId="21" applyNumberFormat="1" applyFont="1" applyAlignment="1">
      <alignment vertical="top" wrapText="1"/>
    </xf>
    <xf numFmtId="49" fontId="91" fillId="0" borderId="150" xfId="21" applyNumberFormat="1" applyFont="1" applyBorder="1" applyAlignment="1">
      <alignment horizontal="center" vertical="center"/>
    </xf>
    <xf numFmtId="0" fontId="30" fillId="0" borderId="150" xfId="21" applyFont="1" applyBorder="1" applyAlignment="1">
      <alignment vertical="top" wrapText="1"/>
    </xf>
    <xf numFmtId="170" fontId="30" fillId="0" borderId="150" xfId="21" applyNumberFormat="1" applyFont="1" applyBorder="1" applyAlignment="1">
      <alignment vertical="top"/>
    </xf>
    <xf numFmtId="3" fontId="92" fillId="0" borderId="150" xfId="21" applyNumberFormat="1" applyFont="1" applyBorder="1" applyAlignment="1">
      <alignment vertical="top" wrapText="1"/>
    </xf>
    <xf numFmtId="170" fontId="30" fillId="0" borderId="150" xfId="21" applyNumberFormat="1" applyFont="1" applyBorder="1" applyAlignment="1">
      <alignment vertical="top" wrapText="1"/>
    </xf>
    <xf numFmtId="0" fontId="7" fillId="0" borderId="0" xfId="1" applyFont="1" applyAlignment="1">
      <alignment horizontal="center"/>
    </xf>
    <xf numFmtId="0" fontId="8" fillId="0" borderId="0" xfId="1" applyFont="1"/>
    <xf numFmtId="0" fontId="10" fillId="0" borderId="0" xfId="1" applyFont="1" applyAlignment="1">
      <alignment horizontal="center"/>
    </xf>
    <xf numFmtId="0" fontId="8" fillId="0" borderId="0" xfId="1" applyFont="1" applyAlignment="1">
      <alignment horizont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9" fontId="20" fillId="0" borderId="38" xfId="4" applyNumberFormat="1" applyFont="1" applyBorder="1" applyAlignment="1">
      <alignment horizontal="center"/>
    </xf>
    <xf numFmtId="49" fontId="20" fillId="0" borderId="39" xfId="4" applyNumberFormat="1" applyFont="1" applyBorder="1" applyAlignment="1">
      <alignment horizontal="center"/>
    </xf>
    <xf numFmtId="0" fontId="3" fillId="0" borderId="18" xfId="3" applyFont="1" applyBorder="1" applyAlignment="1">
      <alignment horizontal="center" vertical="center"/>
    </xf>
    <xf numFmtId="0" fontId="3" fillId="0" borderId="19" xfId="3" applyFont="1" applyBorder="1" applyAlignment="1">
      <alignment horizontal="center" vertical="center"/>
    </xf>
    <xf numFmtId="0" fontId="3" fillId="0" borderId="21" xfId="3" applyFont="1" applyBorder="1" applyAlignment="1">
      <alignment horizontal="center" vertical="center"/>
    </xf>
    <xf numFmtId="0" fontId="3" fillId="0" borderId="22" xfId="3" applyFont="1" applyBorder="1" applyAlignment="1">
      <alignment horizontal="center" vertical="center"/>
    </xf>
    <xf numFmtId="0" fontId="3" fillId="0" borderId="20" xfId="3" applyFont="1" applyBorder="1" applyAlignment="1">
      <alignment horizontal="center" vertical="center"/>
    </xf>
    <xf numFmtId="0" fontId="3" fillId="0" borderId="23" xfId="3" applyFont="1" applyBorder="1" applyAlignment="1">
      <alignment horizontal="center" vertical="center"/>
    </xf>
    <xf numFmtId="0" fontId="19" fillId="0" borderId="24" xfId="4" applyFont="1" applyBorder="1" applyAlignment="1">
      <alignment horizontal="center" wrapText="1"/>
    </xf>
    <xf numFmtId="0" fontId="19" fillId="0" borderId="25" xfId="4" applyFont="1" applyBorder="1" applyAlignment="1">
      <alignment horizontal="center" wrapText="1"/>
    </xf>
    <xf numFmtId="0" fontId="19" fillId="0" borderId="26" xfId="4" applyFont="1" applyBorder="1" applyAlignment="1">
      <alignment horizontal="center" wrapText="1"/>
    </xf>
    <xf numFmtId="0" fontId="20" fillId="0" borderId="18" xfId="4" applyFont="1" applyBorder="1" applyAlignment="1">
      <alignment horizontal="center" vertical="center"/>
    </xf>
    <xf numFmtId="0" fontId="20" fillId="0" borderId="27" xfId="4" applyFont="1" applyBorder="1" applyAlignment="1">
      <alignment horizontal="center" vertical="center"/>
    </xf>
    <xf numFmtId="0" fontId="20" fillId="0" borderId="34" xfId="4" applyFont="1" applyBorder="1" applyAlignment="1">
      <alignment horizontal="center" vertical="center"/>
    </xf>
    <xf numFmtId="0" fontId="20" fillId="0" borderId="35" xfId="4" applyFont="1" applyBorder="1" applyAlignment="1">
      <alignment horizontal="center" vertical="center"/>
    </xf>
    <xf numFmtId="0" fontId="20" fillId="0" borderId="28" xfId="4" applyFont="1" applyBorder="1" applyAlignment="1">
      <alignment horizontal="center" vertical="center"/>
    </xf>
    <xf numFmtId="0" fontId="20" fillId="0" borderId="36" xfId="4" applyFont="1" applyBorder="1" applyAlignment="1">
      <alignment horizontal="center" vertical="center"/>
    </xf>
    <xf numFmtId="0" fontId="20" fillId="0" borderId="29" xfId="4" applyFont="1" applyBorder="1" applyAlignment="1">
      <alignment horizontal="center" vertical="center" wrapText="1"/>
    </xf>
    <xf numFmtId="0" fontId="20" fillId="0" borderId="14" xfId="4" applyFont="1" applyBorder="1" applyAlignment="1">
      <alignment horizontal="center" vertical="center"/>
    </xf>
    <xf numFmtId="0" fontId="20" fillId="0" borderId="30" xfId="4" applyFont="1" applyBorder="1" applyAlignment="1">
      <alignment horizontal="center" vertical="center" wrapText="1"/>
    </xf>
    <xf numFmtId="0" fontId="8" fillId="0" borderId="1" xfId="5" applyBorder="1" applyAlignment="1">
      <alignment horizontal="center" vertical="center"/>
      <protection locked="0"/>
    </xf>
    <xf numFmtId="0" fontId="20" fillId="0" borderId="31" xfId="4" applyFont="1" applyBorder="1" applyAlignment="1">
      <alignment horizontal="center" wrapText="1"/>
    </xf>
    <xf numFmtId="0" fontId="20" fillId="0" borderId="32" xfId="4" applyFont="1" applyBorder="1" applyAlignment="1">
      <alignment horizontal="center" wrapText="1"/>
    </xf>
    <xf numFmtId="0" fontId="20" fillId="0" borderId="33" xfId="4" applyFont="1" applyBorder="1" applyAlignment="1">
      <alignment horizontal="center" vertical="center"/>
    </xf>
    <xf numFmtId="0" fontId="15" fillId="0" borderId="37" xfId="4" applyBorder="1" applyAlignment="1">
      <alignment vertical="center"/>
    </xf>
    <xf numFmtId="49" fontId="47" fillId="0" borderId="72" xfId="8" applyNumberFormat="1" applyFont="1" applyBorder="1" applyAlignment="1" applyProtection="1">
      <alignment horizontal="center" vertical="center"/>
      <protection locked="0"/>
    </xf>
    <xf numFmtId="0" fontId="48" fillId="0" borderId="73" xfId="8" applyFont="1" applyBorder="1" applyAlignment="1">
      <alignment horizontal="center" vertical="center"/>
    </xf>
    <xf numFmtId="0" fontId="48" fillId="0" borderId="39" xfId="8" applyFont="1" applyBorder="1" applyAlignment="1">
      <alignment horizontal="center" vertical="center"/>
    </xf>
    <xf numFmtId="0" fontId="56" fillId="0" borderId="89" xfId="0" applyFont="1" applyBorder="1" applyAlignment="1">
      <alignment horizontal="left" vertical="center"/>
    </xf>
    <xf numFmtId="0" fontId="56" fillId="0" borderId="90" xfId="0" applyFont="1" applyBorder="1" applyAlignment="1">
      <alignment horizontal="left" vertical="center"/>
    </xf>
    <xf numFmtId="0" fontId="56" fillId="0" borderId="17" xfId="0" applyFont="1" applyBorder="1" applyAlignment="1">
      <alignment horizontal="left" vertical="center"/>
    </xf>
    <xf numFmtId="0" fontId="56" fillId="0" borderId="72" xfId="0" applyFont="1" applyBorder="1" applyAlignment="1">
      <alignment vertical="center"/>
    </xf>
    <xf numFmtId="0" fontId="56" fillId="0" borderId="73" xfId="0" applyFont="1" applyBorder="1" applyAlignment="1">
      <alignment vertical="center"/>
    </xf>
    <xf numFmtId="0" fontId="56" fillId="0" borderId="39" xfId="0" applyFont="1" applyBorder="1" applyAlignment="1">
      <alignment vertical="center"/>
    </xf>
    <xf numFmtId="0" fontId="63" fillId="0" borderId="0" xfId="0" applyFont="1" applyAlignment="1">
      <alignment horizontal="center" vertical="center"/>
    </xf>
    <xf numFmtId="0" fontId="63" fillId="0" borderId="64" xfId="0" applyFont="1" applyBorder="1" applyAlignment="1">
      <alignment horizontal="center" vertical="center"/>
    </xf>
    <xf numFmtId="0" fontId="58" fillId="0" borderId="89" xfId="0" applyFont="1" applyBorder="1" applyAlignment="1">
      <alignment horizontal="left" vertical="center"/>
    </xf>
    <xf numFmtId="0" fontId="58" fillId="0" borderId="90" xfId="0" applyFont="1" applyBorder="1" applyAlignment="1">
      <alignment horizontal="left" vertical="center"/>
    </xf>
    <xf numFmtId="0" fontId="58" fillId="0" borderId="17" xfId="0" applyFont="1" applyBorder="1" applyAlignment="1">
      <alignment horizontal="left" vertical="center"/>
    </xf>
    <xf numFmtId="0" fontId="56" fillId="0" borderId="89" xfId="0" applyFont="1" applyBorder="1" applyAlignment="1">
      <alignment vertical="center"/>
    </xf>
    <xf numFmtId="0" fontId="56" fillId="0" borderId="90" xfId="0" applyFont="1" applyBorder="1" applyAlignment="1">
      <alignment vertical="center"/>
    </xf>
    <xf numFmtId="0" fontId="56" fillId="0" borderId="17" xfId="0" applyFont="1" applyBorder="1" applyAlignment="1">
      <alignment vertical="center"/>
    </xf>
    <xf numFmtId="0" fontId="57" fillId="5" borderId="89" xfId="0" applyFont="1" applyFill="1" applyBorder="1" applyAlignment="1">
      <alignment horizontal="left" vertical="center"/>
    </xf>
    <xf numFmtId="0" fontId="57" fillId="5" borderId="90" xfId="0" applyFont="1" applyFill="1" applyBorder="1" applyAlignment="1">
      <alignment horizontal="left" vertical="center"/>
    </xf>
    <xf numFmtId="0" fontId="58" fillId="0" borderId="89" xfId="0" applyFont="1" applyBorder="1" applyAlignment="1">
      <alignment vertical="center"/>
    </xf>
    <xf numFmtId="0" fontId="58" fillId="0" borderId="90" xfId="0" applyFont="1" applyBorder="1" applyAlignment="1">
      <alignment vertical="center"/>
    </xf>
    <xf numFmtId="0" fontId="58" fillId="0" borderId="17" xfId="0" applyFont="1" applyBorder="1" applyAlignment="1">
      <alignment vertical="center"/>
    </xf>
    <xf numFmtId="0" fontId="57" fillId="5" borderId="17" xfId="0" applyFont="1" applyFill="1" applyBorder="1" applyAlignment="1">
      <alignment horizontal="left" vertical="center"/>
    </xf>
    <xf numFmtId="0" fontId="57" fillId="0" borderId="89" xfId="0" applyFont="1" applyBorder="1" applyAlignment="1">
      <alignment horizontal="left" vertical="center"/>
    </xf>
    <xf numFmtId="0" fontId="57" fillId="0" borderId="90" xfId="0" applyFont="1" applyBorder="1" applyAlignment="1">
      <alignment horizontal="left" vertical="center"/>
    </xf>
    <xf numFmtId="0" fontId="57" fillId="0" borderId="17" xfId="0" applyFont="1" applyBorder="1" applyAlignment="1">
      <alignment horizontal="left" vertical="center"/>
    </xf>
    <xf numFmtId="0" fontId="58" fillId="0" borderId="89" xfId="0" applyFont="1" applyBorder="1" applyAlignment="1">
      <alignment horizontal="left" vertical="center" wrapText="1"/>
    </xf>
    <xf numFmtId="0" fontId="60" fillId="0" borderId="89" xfId="0" applyFont="1" applyBorder="1" applyAlignment="1">
      <alignment horizontal="left" vertical="center"/>
    </xf>
    <xf numFmtId="0" fontId="60" fillId="0" borderId="90" xfId="0" applyFont="1" applyBorder="1" applyAlignment="1">
      <alignment horizontal="left" vertical="center"/>
    </xf>
    <xf numFmtId="0" fontId="60" fillId="0" borderId="17" xfId="0" applyFont="1" applyBorder="1" applyAlignment="1">
      <alignment horizontal="left" vertical="center"/>
    </xf>
    <xf numFmtId="0" fontId="57" fillId="0" borderId="89" xfId="0" applyFont="1" applyBorder="1" applyAlignment="1">
      <alignment horizontal="left" vertical="center" wrapText="1"/>
    </xf>
    <xf numFmtId="0" fontId="56" fillId="0" borderId="129" xfId="0" applyFont="1" applyBorder="1" applyAlignment="1">
      <alignment vertical="top"/>
    </xf>
    <xf numFmtId="0" fontId="56" fillId="0" borderId="131" xfId="0" applyFont="1" applyBorder="1" applyAlignment="1">
      <alignment vertical="top"/>
    </xf>
    <xf numFmtId="0" fontId="56" fillId="0" borderId="84" xfId="0" applyFont="1" applyBorder="1" applyAlignment="1">
      <alignment vertical="top"/>
    </xf>
    <xf numFmtId="0" fontId="56" fillId="0" borderId="0" xfId="0" applyFont="1" applyAlignment="1">
      <alignment vertical="top"/>
    </xf>
    <xf numFmtId="0" fontId="56" fillId="0" borderId="85" xfId="0" applyFont="1" applyBorder="1" applyAlignment="1">
      <alignment vertical="top"/>
    </xf>
    <xf numFmtId="0" fontId="56" fillId="0" borderId="14" xfId="0" applyFont="1" applyBorder="1" applyAlignment="1">
      <alignment vertical="top"/>
    </xf>
    <xf numFmtId="0" fontId="56" fillId="0" borderId="15" xfId="0" applyFont="1" applyBorder="1" applyAlignment="1">
      <alignment vertical="top"/>
    </xf>
    <xf numFmtId="0" fontId="56" fillId="0" borderId="35" xfId="0" applyFont="1" applyBorder="1" applyAlignment="1">
      <alignment vertical="top"/>
    </xf>
    <xf numFmtId="0" fontId="56" fillId="0" borderId="28" xfId="0" applyFont="1" applyBorder="1" applyAlignment="1">
      <alignment horizontal="center" vertical="center"/>
    </xf>
    <xf numFmtId="0" fontId="56" fillId="0" borderId="36" xfId="0" applyFont="1" applyBorder="1" applyAlignment="1">
      <alignment horizontal="center" vertical="center"/>
    </xf>
    <xf numFmtId="0" fontId="56" fillId="0" borderId="30" xfId="0" applyFont="1" applyBorder="1"/>
    <xf numFmtId="0" fontId="56" fillId="0" borderId="126" xfId="0" applyFont="1" applyBorder="1" applyAlignment="1">
      <alignment horizontal="left" vertical="center"/>
    </xf>
    <xf numFmtId="0" fontId="56" fillId="0" borderId="22" xfId="0" applyFont="1" applyBorder="1" applyAlignment="1">
      <alignment horizontal="left" vertical="center"/>
    </xf>
    <xf numFmtId="0" fontId="56" fillId="0" borderId="127" xfId="0" applyFont="1" applyBorder="1" applyAlignment="1">
      <alignment horizontal="left" vertical="center"/>
    </xf>
    <xf numFmtId="0" fontId="56" fillId="0" borderId="126" xfId="0" applyFont="1" applyBorder="1" applyAlignment="1">
      <alignment horizontal="center" vertical="center"/>
    </xf>
    <xf numFmtId="0" fontId="56" fillId="0" borderId="22" xfId="0" applyFont="1" applyBorder="1" applyAlignment="1">
      <alignment horizontal="center" vertical="center"/>
    </xf>
    <xf numFmtId="0" fontId="56" fillId="0" borderId="127" xfId="0" applyFont="1" applyBorder="1" applyAlignment="1">
      <alignment horizontal="center" vertical="center"/>
    </xf>
    <xf numFmtId="0" fontId="56" fillId="0" borderId="14" xfId="0" applyFont="1" applyBorder="1" applyAlignment="1">
      <alignment horizontal="center"/>
    </xf>
    <xf numFmtId="0" fontId="56" fillId="0" borderId="35" xfId="0" applyFont="1" applyBorder="1" applyAlignment="1">
      <alignment horizontal="center"/>
    </xf>
    <xf numFmtId="0" fontId="56" fillId="0" borderId="72" xfId="0" applyFont="1" applyBorder="1" applyAlignment="1">
      <alignment horizontal="center"/>
    </xf>
    <xf numFmtId="0" fontId="56" fillId="0" borderId="73" xfId="0" applyFont="1" applyBorder="1" applyAlignment="1">
      <alignment horizontal="center"/>
    </xf>
    <xf numFmtId="0" fontId="56" fillId="0" borderId="39" xfId="0" applyFont="1" applyBorder="1" applyAlignment="1">
      <alignment horizontal="center"/>
    </xf>
    <xf numFmtId="0" fontId="73" fillId="0" borderId="90" xfId="15" applyFont="1" applyBorder="1" applyAlignment="1">
      <alignment horizontal="center" vertical="center"/>
    </xf>
    <xf numFmtId="49" fontId="75" fillId="0" borderId="0" xfId="15" applyNumberFormat="1" applyFont="1" applyAlignment="1">
      <alignment horizontal="center" vertical="center"/>
    </xf>
    <xf numFmtId="0" fontId="76" fillId="0" borderId="0" xfId="14" applyFont="1" applyAlignment="1">
      <alignment horizontal="left" wrapText="1"/>
    </xf>
    <xf numFmtId="0" fontId="70" fillId="0" borderId="87" xfId="15" applyFont="1" applyBorder="1" applyAlignment="1">
      <alignment horizontal="left" vertical="center"/>
    </xf>
    <xf numFmtId="0" fontId="70" fillId="0" borderId="15" xfId="15" applyFont="1" applyBorder="1" applyAlignment="1">
      <alignment horizontal="left" vertical="center"/>
    </xf>
    <xf numFmtId="0" fontId="70" fillId="0" borderId="90" xfId="15" applyFont="1" applyBorder="1" applyAlignment="1">
      <alignment horizontal="left" vertical="center"/>
    </xf>
    <xf numFmtId="0" fontId="70" fillId="0" borderId="0" xfId="15" applyFont="1" applyAlignment="1">
      <alignment horizontal="left" vertical="center" wrapText="1"/>
    </xf>
    <xf numFmtId="0" fontId="67" fillId="0" borderId="0" xfId="15" applyFont="1" applyAlignment="1">
      <alignment vertical="center" wrapText="1"/>
    </xf>
    <xf numFmtId="0" fontId="66" fillId="0" borderId="0" xfId="15" applyFont="1" applyAlignment="1">
      <alignment horizontal="center" vertical="center"/>
    </xf>
    <xf numFmtId="0" fontId="86" fillId="0" borderId="0" xfId="20" applyFont="1" applyAlignment="1">
      <alignment horizontal="left" vertical="center" wrapText="1"/>
    </xf>
    <xf numFmtId="0" fontId="66" fillId="0" borderId="0" xfId="15" applyFont="1" applyAlignment="1">
      <alignment horizontal="center" vertical="center" wrapText="1"/>
    </xf>
    <xf numFmtId="0" fontId="67" fillId="0" borderId="86" xfId="15" applyFont="1" applyBorder="1" applyAlignment="1">
      <alignment horizontal="center" vertical="center" wrapText="1"/>
    </xf>
    <xf numFmtId="0" fontId="67" fillId="0" borderId="87" xfId="15" applyFont="1" applyBorder="1" applyAlignment="1">
      <alignment horizontal="center" vertical="center" wrapText="1"/>
    </xf>
    <xf numFmtId="0" fontId="67" fillId="0" borderId="88" xfId="15" applyFont="1" applyBorder="1" applyAlignment="1">
      <alignment horizontal="center" vertical="center" wrapText="1"/>
    </xf>
    <xf numFmtId="0" fontId="67" fillId="0" borderId="140" xfId="15" applyFont="1" applyBorder="1" applyAlignment="1">
      <alignment horizontal="center" vertical="center" wrapText="1"/>
    </xf>
    <xf numFmtId="0" fontId="67" fillId="0" borderId="141" xfId="15" applyFont="1" applyBorder="1" applyAlignment="1">
      <alignment horizontal="center" vertical="center" wrapText="1"/>
    </xf>
    <xf numFmtId="0" fontId="67" fillId="0" borderId="142" xfId="15" applyFont="1" applyBorder="1" applyAlignment="1">
      <alignment horizontal="center" vertical="center" wrapText="1"/>
    </xf>
  </cellXfs>
  <cellStyles count="22">
    <cellStyle name="Excel Built-in Excel Built-in Excel Built-in Excel Built-in Excel Built-in Excel Built-in Excel Built-in Excel Built-in Excel Built-in Excel Built-in Excel Built-in Excel Built-in Normal" xfId="19" xr:uid="{6617C094-3447-4872-9B16-5E2ADFC07252}"/>
    <cellStyle name="Excel Built-in Excel Built-in Excel Built-in Excel Built-in Excel Built-in Excel Built-in Excel Built-in Excel Built-in Excel Built-in Excel Built-in Excel Built-in měny 2" xfId="16" xr:uid="{F4C86DF7-3B60-4505-8A9C-0FF687B674A2}"/>
    <cellStyle name="Excel Built-in Excel Built-in Excel Built-in Excel Built-in Excel Built-in Excel Built-in Excel Built-in Excel Built-in Excel Built-in Excel Built-in Excel Built-in Normal 2" xfId="13" xr:uid="{9319D7AA-9FAA-4948-8522-6B5D286CB33C}"/>
    <cellStyle name="Excel Built-in Excel Built-in Excel Built-in Excel Built-in Excel Built-in Excel Built-in Excel Built-in Excel Built-in Excel Built-in Excel Built-in Excel Built-in normální 2" xfId="15" xr:uid="{3C28B3EB-999E-4014-8369-EB3521A869E7}"/>
    <cellStyle name="Excel Built-in Normal" xfId="20" xr:uid="{EB1C157D-191A-4C0D-A909-410C422FF809}"/>
    <cellStyle name="Normal 2" xfId="17" xr:uid="{ADDF378E-0616-4609-8FB1-5504FD1DC8FF}"/>
    <cellStyle name="Normální" xfId="0" builtinId="0"/>
    <cellStyle name="Normální 2" xfId="12" xr:uid="{ECCA3CCD-75A9-4E35-8206-484C696A37C7}"/>
    <cellStyle name="Normální 2 2" xfId="1" xr:uid="{5E24589C-355A-4E45-9B73-144599EBB929}"/>
    <cellStyle name="normální 2 2 2" xfId="4" xr:uid="{16F8E719-3663-4D83-9806-8E35B28BBD0B}"/>
    <cellStyle name="Normální 3" xfId="3" xr:uid="{9777C90D-7CEB-4096-8C03-22F6B8A2A735}"/>
    <cellStyle name="Normální 4" xfId="5" xr:uid="{F54D6E54-8EF7-4B68-A03B-D2C489E46375}"/>
    <cellStyle name="Normální 5" xfId="14" xr:uid="{928D61AC-1A27-4963-9CFA-F92863D9CCEF}"/>
    <cellStyle name="Normální 6" xfId="8" xr:uid="{6CEB74DB-5ABE-4364-8113-0647E05C1222}"/>
    <cellStyle name="Normální 7" xfId="7" xr:uid="{F205AD78-C188-40D7-8045-465CC29E0876}"/>
    <cellStyle name="Normální 8" xfId="6" xr:uid="{91A8F519-69EB-4FD6-BFAD-8641AA701554}"/>
    <cellStyle name="Normální 9" xfId="21" xr:uid="{37CFFDED-BFDB-46B5-85B3-BF9BE61AB06A}"/>
    <cellStyle name="normální_002_ROZP_OCENENY_VV_upr08-2010" xfId="11" xr:uid="{A6301B77-2BDC-4CE7-91F8-4B64874A5F65}"/>
    <cellStyle name="normální_COVER_VV" xfId="2" xr:uid="{6F42501D-1197-4AF2-965F-D763F2C347A7}"/>
    <cellStyle name="normální_Mobil_502Roz" xfId="9" xr:uid="{169BFC64-59BB-4326-B008-B7036C6880A1}"/>
    <cellStyle name="normální_Preise RimatriX5 Artikel 2" xfId="18" xr:uid="{58D9E22A-93FD-43ED-A29B-2FF6CA22C358}"/>
    <cellStyle name="normální_Troja" xfId="10" xr:uid="{6B3B839B-A041-4DFB-8EAD-98C1F9C14F39}"/>
  </cellStyles>
  <dxfs count="134">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bgColor theme="0" tint="-0.14996795556505021"/>
        </patternFill>
      </fill>
    </dxf>
    <dxf>
      <font>
        <color auto="1"/>
      </font>
      <fill>
        <patternFill>
          <bgColor theme="0" tint="-0.149967955565050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ont>
        <color auto="1"/>
      </font>
      <fill>
        <patternFill patternType="solid">
          <fgColor indexed="64"/>
          <bgColor theme="0" tint="-0.149998474074526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2</xdr:row>
      <xdr:rowOff>66675</xdr:rowOff>
    </xdr:from>
    <xdr:to>
      <xdr:col>10</xdr:col>
      <xdr:colOff>758826</xdr:colOff>
      <xdr:row>6</xdr:row>
      <xdr:rowOff>188918</xdr:rowOff>
    </xdr:to>
    <xdr:pic>
      <xdr:nvPicPr>
        <xdr:cNvPr id="2" name="Obrázek 1" descr="01 VAE CONTROLS.wmf">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9938385" y="424815"/>
          <a:ext cx="711201" cy="6404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900545</xdr:colOff>
      <xdr:row>1</xdr:row>
      <xdr:rowOff>0</xdr:rowOff>
    </xdr:from>
    <xdr:to>
      <xdr:col>6</xdr:col>
      <xdr:colOff>0</xdr:colOff>
      <xdr:row>3</xdr:row>
      <xdr:rowOff>257464</xdr:rowOff>
    </xdr:to>
    <xdr:pic>
      <xdr:nvPicPr>
        <xdr:cNvPr id="2" name="Obrázek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52605" y="297180"/>
          <a:ext cx="2109355" cy="74514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457200</xdr:colOff>
      <xdr:row>0</xdr:row>
      <xdr:rowOff>22860</xdr:rowOff>
    </xdr:from>
    <xdr:to>
      <xdr:col>7</xdr:col>
      <xdr:colOff>716280</xdr:colOff>
      <xdr:row>1</xdr:row>
      <xdr:rowOff>160020</xdr:rowOff>
    </xdr:to>
    <xdr:pic>
      <xdr:nvPicPr>
        <xdr:cNvPr id="2" name="Picture 3">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07280" y="22860"/>
          <a:ext cx="1516380" cy="3048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mc:AlternateContent xmlns:mc="http://schemas.openxmlformats.org/markup-compatibility/2006">
    <mc:Choice xmlns:a14="http://schemas.microsoft.com/office/drawing/2010/main" Requires="a14">
      <xdr:twoCellAnchor editAs="oneCell">
        <xdr:from>
          <xdr:col>0</xdr:col>
          <xdr:colOff>22860</xdr:colOff>
          <xdr:row>4</xdr:row>
          <xdr:rowOff>106680</xdr:rowOff>
        </xdr:from>
        <xdr:to>
          <xdr:col>8</xdr:col>
          <xdr:colOff>7620</xdr:colOff>
          <xdr:row>17</xdr:row>
          <xdr:rowOff>129540</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900-000001300000}"/>
                </a:ext>
              </a:extLst>
            </xdr:cNvPr>
            <xdr:cNvSpPr/>
          </xdr:nvSpPr>
          <xdr:spPr bwMode="auto">
            <a:xfrm>
              <a:off x="0" y="0"/>
              <a:ext cx="0" cy="0"/>
            </a:xfrm>
            <a:prstGeom prst="rect">
              <a:avLst/>
            </a:prstGeom>
            <a:solidFill>
              <a:srgbClr val="FFFFFF" mc:Ignorable="a14" a14:legacySpreadsheetColorIndex="65"/>
            </a:solidFill>
            <a:ln w="9525">
              <a:solidFill>
                <a:srgbClr val="FFFFFF" mc:Ignorable="a14" a14:legacySpreadsheetColorIndex="9"/>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Akce/3130_Jedli&#269;k&#367;v%20&#250;stav/V&#253;stupy_2/RO_Dostavba%20Jedli&#269;kova%20&#250;stavu%20a%20&#353;kol%20-%20II.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ola\c\My%20Documents\jola\OFERENCI\14%20Ilbau\10.12.99%20Ilbau.%20Summary%20bill%20of%20quantiti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226\jola\WINDOWS\TEMP\Oferta%20-%20za&#322;.%2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ola\c\My%20Documents\jola\OFERENCI\11%20Exbud\13.12.99.%20Exbud.%20List%20of%20unit%20rates.%20nr%20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 val="SO_11_1A_Výkaz_výměr2"/>
      <sheetName val="SO_11_1B_Výkaz_výměr1"/>
      <sheetName val="SO_11_1ST_Výkaz_výměr1"/>
      <sheetName val="SO_11_1B_Kniha_specifikací1"/>
      <sheetName val="SO_11_1ST_Kniha_specifikací1"/>
      <sheetName val="SO_11_1A_Výkaz_výměr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efreshError="1">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_6"/>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b. elektr."/>
      <sheetName val="Rob. zewn. i budowl."/>
      <sheetName val="Instalacje sanitarne, ppoż."/>
      <sheetName val="Sieci zewn."/>
      <sheetName val="Inst. energetyczne"/>
      <sheetName val="Rob_ elektr_"/>
      <sheetName val="Rob__elektr_"/>
      <sheetName val="Rob__zewn__i_budowl_"/>
      <sheetName val="Instalacje_sanitarne,_ppoż_"/>
      <sheetName val="Sieci_zewn_"/>
      <sheetName val="Inst__energetyczne"/>
      <sheetName val="Rob__elektr_1"/>
      <sheetName val="Rob__elektr_2"/>
      <sheetName val="Rob__zewn__i_budowl_1"/>
      <sheetName val="Instalacje_sanitarne,_ppoż_1"/>
      <sheetName val="Sieci_zewn_1"/>
      <sheetName val="Inst__energetyczne1"/>
      <sheetName val="Rob__elektr_3"/>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boty sanitarne"/>
      <sheetName val="Roboty budowlane"/>
      <sheetName val="Roboty elektryczne"/>
      <sheetName val="Roboty_sanitarne"/>
      <sheetName val="Roboty_budowlane"/>
      <sheetName val="Roboty_elektryczne"/>
      <sheetName val="Roboty_sanitarne1"/>
      <sheetName val="Roboty_budowlane1"/>
      <sheetName val="Roboty_elektryczne1"/>
    </sheetNames>
    <sheetDataSet>
      <sheetData sheetId="0"/>
      <sheetData sheetId="1"/>
      <sheetData sheetId="2"/>
      <sheetData sheetId="3"/>
      <sheetData sheetId="4"/>
      <sheetData sheetId="5"/>
      <sheetData sheetId="6" refreshError="1"/>
      <sheetData sheetId="7" refreshError="1"/>
      <sheetData sheetId="8"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0.bin"/><Relationship Id="rId5" Type="http://schemas.openxmlformats.org/officeDocument/2006/relationships/image" Target="../media/image4.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externalLinkPath" Target="/Users/marcel/Documents/Pracovni&#769;/PINET%20projekt/Projekty%20rozpracovane/19Z027%20-%20Rekonstrukce%20bezpec&#780;nostni&#769;ch%20syste&#769;mu&#778;%20(VSS%20a%20PZTS)%20na%20skladu%20Ha&#769;jek/PZTS/HAJ-ODHAD-PZTS-V1.xlsx" TargetMode="External"/><Relationship Id="rId2" Type="http://schemas.openxmlformats.org/officeDocument/2006/relationships/externalLinkPath" Target="/Users/marcel/Documents/Pracovni&#769;/PINET%20projekt/Projekty%20rozpracovane/19Z027%20-%20Rekonstrukce%20bezpec&#780;nostni&#769;ch%20syste&#769;mu&#778;%20(VSS%20a%20PZTS)%20na%20skladu%20Ha&#769;jek/PZTS/HAJ-ODHAD-PZTS-V1.xlsx" TargetMode="External"/><Relationship Id="rId1" Type="http://schemas.openxmlformats.org/officeDocument/2006/relationships/externalLinkPath" Target="/Users/marcel/Documents/Pracovni&#769;/PINET%20projekt/Projekty%20rozpracovane/19Z027%20-%20Rekonstrukce%20bezpec&#780;nostni&#769;ch%20syste&#769;mu&#778;%20(VSS%20a%20PZTS)%20na%20skladu%20Ha&#769;jek/PZTS/HAJ-ODHAD-PZTS-V1.xlsx" TargetMode="External"/><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595FC-7F94-4B64-A67D-79896CEF0EA7}">
  <dimension ref="A7:S70"/>
  <sheetViews>
    <sheetView showGridLines="0" zoomScaleNormal="100" zoomScaleSheetLayoutView="115" zoomScalePageLayoutView="145" workbookViewId="0">
      <selection activeCell="A7" sqref="A7:I7"/>
    </sheetView>
  </sheetViews>
  <sheetFormatPr defaultColWidth="8.6640625" defaultRowHeight="13.2"/>
  <cols>
    <col min="1" max="1" width="2.5546875" style="21" customWidth="1"/>
    <col min="2" max="2" width="21.44140625" style="21" customWidth="1"/>
    <col min="3" max="3" width="10.44140625" style="21" customWidth="1"/>
    <col min="4" max="4" width="23.88671875" style="21" customWidth="1"/>
    <col min="5" max="5" width="14.88671875" style="21" customWidth="1"/>
    <col min="6" max="6" width="4.5546875" style="21" customWidth="1"/>
    <col min="7" max="7" width="3.109375" style="21" customWidth="1"/>
    <col min="8" max="8" width="2.33203125" style="21" customWidth="1"/>
    <col min="9" max="9" width="3.88671875" style="21" customWidth="1"/>
    <col min="10" max="16384" width="8.6640625" style="21"/>
  </cols>
  <sheetData>
    <row r="7" spans="1:16" ht="21">
      <c r="A7" s="726" t="s">
        <v>17</v>
      </c>
      <c r="B7" s="727"/>
      <c r="C7" s="727"/>
      <c r="D7" s="727"/>
      <c r="E7" s="727"/>
      <c r="F7" s="727"/>
      <c r="G7" s="727"/>
      <c r="H7" s="727"/>
      <c r="I7" s="727"/>
    </row>
    <row r="8" spans="1:16" ht="21">
      <c r="A8" s="19"/>
      <c r="B8" s="728" t="s">
        <v>18</v>
      </c>
      <c r="C8" s="728"/>
      <c r="D8" s="728"/>
      <c r="E8" s="728"/>
      <c r="F8" s="728"/>
      <c r="G8" s="728"/>
      <c r="H8" s="728"/>
      <c r="I8" s="728"/>
    </row>
    <row r="9" spans="1:16" ht="8.1" customHeight="1">
      <c r="A9" s="20"/>
      <c r="B9" s="20"/>
      <c r="C9" s="20"/>
      <c r="D9" s="20"/>
      <c r="E9" s="20"/>
      <c r="F9" s="20"/>
      <c r="G9" s="20"/>
      <c r="H9" s="20"/>
      <c r="I9" s="20"/>
    </row>
    <row r="10" spans="1:16" ht="12.75" customHeight="1">
      <c r="A10" s="22" t="s">
        <v>19</v>
      </c>
      <c r="B10" s="22"/>
      <c r="C10" s="23" t="s">
        <v>20</v>
      </c>
      <c r="D10" s="23"/>
      <c r="E10" s="22"/>
      <c r="F10" s="22"/>
      <c r="G10" s="22"/>
      <c r="H10" s="22"/>
      <c r="I10" s="22"/>
      <c r="P10" s="24"/>
    </row>
    <row r="11" spans="1:16" ht="12.75" customHeight="1">
      <c r="A11" s="22"/>
      <c r="B11" s="22"/>
      <c r="C11" s="23"/>
      <c r="D11" s="23"/>
      <c r="E11" s="22"/>
      <c r="F11" s="22"/>
      <c r="G11" s="22"/>
      <c r="H11" s="22"/>
      <c r="I11" s="22"/>
      <c r="P11" s="24"/>
    </row>
    <row r="12" spans="1:16" ht="4.5" customHeight="1">
      <c r="A12" s="22"/>
      <c r="B12" s="22"/>
      <c r="C12" s="22"/>
      <c r="D12" s="22"/>
      <c r="E12" s="22"/>
      <c r="F12" s="22"/>
      <c r="G12" s="22"/>
      <c r="H12" s="22"/>
      <c r="I12" s="22"/>
    </row>
    <row r="13" spans="1:16" ht="12.75" customHeight="1">
      <c r="A13" s="22" t="s">
        <v>21</v>
      </c>
      <c r="B13" s="22"/>
      <c r="C13" s="25" t="s">
        <v>22</v>
      </c>
      <c r="D13" s="25"/>
      <c r="E13" s="22"/>
      <c r="F13" s="22"/>
      <c r="G13" s="22"/>
      <c r="H13" s="22"/>
      <c r="I13" s="22"/>
      <c r="P13" s="26"/>
    </row>
    <row r="14" spans="1:16" ht="5.25" customHeight="1">
      <c r="A14" s="22"/>
      <c r="B14" s="22"/>
      <c r="C14" s="27"/>
      <c r="D14" s="27"/>
      <c r="E14" s="22"/>
      <c r="F14" s="22"/>
      <c r="G14" s="22"/>
      <c r="H14" s="22"/>
      <c r="I14" s="22"/>
      <c r="P14" s="28"/>
    </row>
    <row r="15" spans="1:16" ht="12.75" customHeight="1">
      <c r="A15" s="22" t="s">
        <v>23</v>
      </c>
      <c r="B15" s="22"/>
      <c r="C15" s="25" t="s">
        <v>24</v>
      </c>
      <c r="D15" s="25"/>
      <c r="E15" s="22"/>
      <c r="F15" s="22"/>
      <c r="G15" s="22"/>
      <c r="H15" s="22"/>
      <c r="I15" s="22"/>
      <c r="N15" s="26"/>
      <c r="P15" s="26"/>
    </row>
    <row r="16" spans="1:16" ht="3.75" customHeight="1">
      <c r="A16" s="22"/>
      <c r="B16" s="22"/>
      <c r="C16" s="29"/>
      <c r="D16" s="29"/>
      <c r="E16" s="22"/>
      <c r="F16" s="22"/>
      <c r="G16" s="22"/>
      <c r="H16" s="22"/>
      <c r="I16" s="22"/>
      <c r="P16" s="30"/>
    </row>
    <row r="17" spans="1:19" ht="12.75" customHeight="1">
      <c r="A17" s="22" t="s">
        <v>25</v>
      </c>
      <c r="B17" s="22"/>
      <c r="C17" s="25" t="s">
        <v>22</v>
      </c>
      <c r="D17" s="25"/>
      <c r="E17" s="22"/>
      <c r="F17" s="22"/>
      <c r="G17" s="22"/>
      <c r="H17" s="22"/>
      <c r="I17" s="22"/>
      <c r="P17" s="26"/>
    </row>
    <row r="18" spans="1:19" ht="5.25" customHeight="1">
      <c r="A18" s="22"/>
      <c r="B18" s="22"/>
      <c r="C18" s="25"/>
      <c r="D18" s="25"/>
      <c r="E18" s="22"/>
      <c r="F18" s="22"/>
      <c r="G18" s="22"/>
      <c r="H18" s="22"/>
      <c r="I18" s="22"/>
      <c r="P18" s="26"/>
    </row>
    <row r="19" spans="1:19" ht="12.75" customHeight="1">
      <c r="A19" s="22" t="s">
        <v>26</v>
      </c>
      <c r="B19" s="22"/>
      <c r="C19" s="25"/>
      <c r="D19" s="25"/>
      <c r="E19" s="22"/>
      <c r="F19" s="22"/>
      <c r="G19" s="22"/>
      <c r="H19" s="22"/>
      <c r="I19" s="22"/>
      <c r="P19" s="26"/>
    </row>
    <row r="20" spans="1:19" ht="5.25" customHeight="1">
      <c r="A20" s="22"/>
      <c r="B20" s="22"/>
      <c r="C20" s="25"/>
      <c r="D20" s="25"/>
      <c r="E20" s="22"/>
      <c r="F20" s="22"/>
      <c r="G20" s="22"/>
      <c r="H20" s="22"/>
      <c r="I20" s="22"/>
      <c r="P20" s="26"/>
    </row>
    <row r="21" spans="1:19" ht="12.75" customHeight="1">
      <c r="A21" s="22" t="s">
        <v>27</v>
      </c>
      <c r="B21" s="22"/>
      <c r="C21" s="25" t="s">
        <v>28</v>
      </c>
      <c r="D21" s="25"/>
      <c r="E21" s="22"/>
      <c r="F21" s="22"/>
      <c r="G21" s="22"/>
      <c r="H21" s="22"/>
      <c r="I21" s="22"/>
      <c r="M21" s="26"/>
      <c r="P21" s="26"/>
      <c r="S21" s="26"/>
    </row>
    <row r="22" spans="1:19" ht="4.5" customHeight="1">
      <c r="A22" s="22"/>
      <c r="B22" s="22"/>
      <c r="C22" s="25"/>
      <c r="D22" s="25"/>
      <c r="E22" s="22"/>
      <c r="F22" s="22"/>
      <c r="G22" s="22"/>
      <c r="H22" s="22"/>
      <c r="I22" s="22"/>
      <c r="P22" s="26"/>
    </row>
    <row r="23" spans="1:19" ht="12.75" customHeight="1">
      <c r="A23" s="22" t="s">
        <v>29</v>
      </c>
      <c r="B23" s="22"/>
      <c r="C23" s="25" t="s">
        <v>28</v>
      </c>
      <c r="D23" s="25"/>
      <c r="E23" s="22"/>
      <c r="F23" s="22"/>
      <c r="G23" s="22"/>
      <c r="H23" s="22"/>
      <c r="I23" s="22"/>
      <c r="K23" s="31"/>
      <c r="N23" s="26"/>
      <c r="P23" s="26"/>
    </row>
    <row r="24" spans="1:19" ht="4.5" customHeight="1">
      <c r="A24" s="22"/>
      <c r="B24" s="22"/>
      <c r="C24" s="25"/>
      <c r="D24" s="25"/>
      <c r="E24" s="22"/>
      <c r="F24" s="22"/>
      <c r="G24" s="22"/>
      <c r="H24" s="22"/>
      <c r="I24" s="22"/>
      <c r="K24" s="31"/>
      <c r="P24" s="26"/>
    </row>
    <row r="25" spans="1:19" ht="12.75" customHeight="1">
      <c r="A25" s="22" t="s">
        <v>30</v>
      </c>
      <c r="B25" s="22"/>
      <c r="C25" s="25"/>
      <c r="D25" s="32"/>
      <c r="E25" s="33"/>
      <c r="F25" s="22"/>
      <c r="G25" s="22"/>
      <c r="H25" s="22"/>
      <c r="I25" s="22"/>
      <c r="K25" s="31"/>
      <c r="M25" s="34"/>
      <c r="P25" s="26"/>
    </row>
    <row r="26" spans="1:19" ht="12.75" customHeight="1">
      <c r="A26" s="22"/>
      <c r="B26" s="22"/>
      <c r="C26" s="22" t="s">
        <v>28</v>
      </c>
      <c r="D26" s="25"/>
      <c r="E26" s="22"/>
      <c r="F26" s="22"/>
      <c r="G26" s="22"/>
      <c r="H26" s="22"/>
      <c r="I26" s="22"/>
      <c r="K26" s="31"/>
      <c r="M26" s="34"/>
      <c r="P26" s="26"/>
    </row>
    <row r="27" spans="1:19" ht="12.75" customHeight="1">
      <c r="A27" s="22"/>
      <c r="B27" s="22"/>
      <c r="C27" s="25" t="s">
        <v>28</v>
      </c>
      <c r="D27" s="25"/>
      <c r="E27" s="22"/>
      <c r="F27" s="22"/>
      <c r="G27" s="22"/>
      <c r="H27" s="22"/>
      <c r="I27" s="22"/>
      <c r="P27" s="26"/>
    </row>
    <row r="28" spans="1:19" ht="5.25" customHeight="1">
      <c r="A28" s="22"/>
      <c r="B28" s="22"/>
      <c r="C28" s="25"/>
      <c r="D28" s="25"/>
      <c r="E28" s="22"/>
      <c r="F28" s="22"/>
      <c r="G28" s="22"/>
      <c r="H28" s="22"/>
      <c r="I28" s="22"/>
      <c r="N28" s="26"/>
      <c r="P28" s="26"/>
    </row>
    <row r="29" spans="1:19" ht="12.75" customHeight="1">
      <c r="A29" s="22" t="s">
        <v>31</v>
      </c>
      <c r="B29" s="22"/>
      <c r="C29" s="25" t="s">
        <v>32</v>
      </c>
      <c r="D29" s="25"/>
      <c r="E29" s="22"/>
      <c r="F29" s="22"/>
      <c r="G29" s="22"/>
      <c r="H29" s="22"/>
      <c r="I29" s="22"/>
      <c r="N29" s="26"/>
      <c r="P29" s="26"/>
    </row>
    <row r="30" spans="1:19" ht="12.75" customHeight="1">
      <c r="A30" s="22"/>
      <c r="B30" s="22" t="s">
        <v>28</v>
      </c>
      <c r="C30" s="25" t="s">
        <v>28</v>
      </c>
      <c r="D30" s="25"/>
      <c r="E30" s="22"/>
      <c r="F30" s="22"/>
      <c r="G30" s="22"/>
      <c r="H30" s="22"/>
      <c r="I30" s="22"/>
      <c r="N30" s="26"/>
      <c r="P30" s="26"/>
    </row>
    <row r="31" spans="1:19" ht="4.5" customHeight="1">
      <c r="A31" s="22"/>
      <c r="B31" s="22"/>
      <c r="C31" s="25"/>
      <c r="D31" s="25"/>
      <c r="E31" s="22"/>
      <c r="F31" s="22"/>
      <c r="G31" s="22"/>
      <c r="H31" s="22"/>
      <c r="I31" s="22"/>
      <c r="P31" s="26"/>
    </row>
    <row r="32" spans="1:19" ht="12.75" customHeight="1">
      <c r="A32" s="22" t="s">
        <v>33</v>
      </c>
      <c r="B32" s="22"/>
      <c r="C32" s="22" t="s">
        <v>34</v>
      </c>
      <c r="D32" s="22"/>
      <c r="E32" s="22"/>
      <c r="F32" s="22"/>
      <c r="G32" s="22"/>
      <c r="H32" s="22"/>
      <c r="I32" s="22"/>
    </row>
    <row r="33" spans="1:16" ht="4.5" customHeight="1">
      <c r="A33" s="35"/>
      <c r="B33" s="22"/>
      <c r="C33" s="35"/>
      <c r="D33" s="35"/>
      <c r="E33" s="22"/>
      <c r="F33" s="22"/>
      <c r="G33" s="22"/>
      <c r="H33" s="22"/>
      <c r="I33" s="22"/>
      <c r="P33" s="36"/>
    </row>
    <row r="34" spans="1:16">
      <c r="A34" s="22" t="s">
        <v>35</v>
      </c>
      <c r="B34" s="22"/>
      <c r="C34" s="35" t="s">
        <v>36</v>
      </c>
      <c r="D34" s="35"/>
      <c r="E34" s="22"/>
      <c r="F34" s="22"/>
      <c r="G34" s="22"/>
      <c r="H34" s="22"/>
      <c r="I34" s="22"/>
      <c r="P34" s="36"/>
    </row>
    <row r="35" spans="1:16" ht="6.75" customHeight="1">
      <c r="A35" s="22"/>
      <c r="B35" s="22"/>
      <c r="C35" s="22"/>
      <c r="D35" s="22"/>
      <c r="E35" s="22"/>
      <c r="F35" s="22"/>
      <c r="G35" s="22"/>
      <c r="H35" s="22"/>
      <c r="I35" s="22"/>
      <c r="P35" s="36"/>
    </row>
    <row r="36" spans="1:16" ht="6.75" customHeight="1">
      <c r="A36" s="22"/>
      <c r="B36" s="22"/>
      <c r="C36" s="35"/>
      <c r="D36" s="22"/>
      <c r="E36" s="22"/>
      <c r="F36" s="22"/>
      <c r="G36" s="22"/>
      <c r="H36" s="22"/>
      <c r="I36" s="22"/>
      <c r="P36" s="36"/>
    </row>
    <row r="37" spans="1:16" ht="8.1" customHeight="1">
      <c r="A37" s="20"/>
      <c r="B37" s="20"/>
      <c r="C37" s="20"/>
      <c r="D37" s="20"/>
      <c r="E37" s="20"/>
      <c r="F37" s="20"/>
      <c r="G37" s="20"/>
      <c r="H37" s="20"/>
      <c r="I37" s="20"/>
    </row>
    <row r="38" spans="1:16">
      <c r="A38" s="20"/>
      <c r="B38" s="20"/>
      <c r="C38" s="20"/>
      <c r="D38" s="20"/>
      <c r="E38" s="20"/>
      <c r="F38" s="729"/>
      <c r="G38" s="729"/>
      <c r="H38" s="729"/>
      <c r="I38" s="729"/>
    </row>
    <row r="39" spans="1:16">
      <c r="A39" s="22"/>
      <c r="B39" s="20"/>
      <c r="C39" s="20"/>
      <c r="D39" s="20"/>
      <c r="E39" s="20"/>
      <c r="F39" s="37"/>
      <c r="G39" s="37"/>
      <c r="H39" s="37"/>
      <c r="I39" s="37"/>
    </row>
    <row r="40" spans="1:16">
      <c r="A40" s="22"/>
      <c r="B40" s="38"/>
      <c r="C40" s="38"/>
      <c r="D40" s="38"/>
      <c r="E40" s="38"/>
      <c r="F40" s="39"/>
      <c r="G40" s="39"/>
      <c r="H40" s="39"/>
      <c r="I40" s="39"/>
    </row>
    <row r="41" spans="1:16">
      <c r="A41" s="22"/>
      <c r="B41" s="38"/>
      <c r="C41" s="38"/>
      <c r="D41" s="38"/>
      <c r="E41" s="38"/>
      <c r="F41" s="39"/>
      <c r="G41" s="39"/>
      <c r="H41" s="39"/>
      <c r="I41" s="39"/>
    </row>
    <row r="42" spans="1:16">
      <c r="A42" s="22"/>
      <c r="B42" s="38"/>
      <c r="C42" s="38"/>
      <c r="D42" s="38"/>
      <c r="E42" s="38"/>
      <c r="F42" s="39"/>
      <c r="G42" s="39"/>
      <c r="H42" s="39"/>
      <c r="I42" s="39"/>
      <c r="K42" s="40"/>
      <c r="L42" s="41"/>
      <c r="M42" s="41"/>
      <c r="N42" s="41"/>
      <c r="O42" s="41"/>
      <c r="P42" s="42"/>
    </row>
    <row r="43" spans="1:16">
      <c r="A43" s="22"/>
      <c r="B43" s="38"/>
      <c r="C43" s="38"/>
      <c r="D43" s="38"/>
      <c r="E43" s="38"/>
      <c r="F43" s="39"/>
      <c r="G43" s="39"/>
      <c r="H43" s="39"/>
      <c r="I43" s="39"/>
      <c r="K43" s="40"/>
      <c r="L43" s="41"/>
      <c r="M43" s="41"/>
      <c r="N43" s="41"/>
      <c r="O43" s="41"/>
      <c r="P43" s="42"/>
    </row>
    <row r="44" spans="1:16">
      <c r="A44" s="22"/>
      <c r="B44" s="38"/>
      <c r="C44" s="38"/>
      <c r="D44" s="38"/>
      <c r="E44" s="38"/>
      <c r="F44" s="39"/>
      <c r="G44" s="39"/>
      <c r="H44" s="39"/>
      <c r="I44" s="39"/>
      <c r="K44" s="40"/>
      <c r="L44" s="41"/>
      <c r="M44" s="41"/>
      <c r="N44" s="41"/>
      <c r="O44" s="41"/>
      <c r="P44" s="42"/>
    </row>
    <row r="45" spans="1:16">
      <c r="A45" s="22"/>
      <c r="B45" s="38"/>
      <c r="C45" s="38"/>
      <c r="D45" s="38"/>
      <c r="E45" s="38"/>
      <c r="F45" s="39"/>
      <c r="G45" s="39"/>
      <c r="H45" s="39"/>
      <c r="I45" s="39"/>
      <c r="K45" s="40"/>
      <c r="L45" s="41"/>
      <c r="M45" s="41"/>
      <c r="N45" s="41"/>
      <c r="O45" s="41"/>
      <c r="P45" s="42"/>
    </row>
    <row r="46" spans="1:16">
      <c r="A46" s="22"/>
      <c r="B46" s="38"/>
      <c r="C46" s="38"/>
      <c r="D46" s="38"/>
      <c r="E46" s="38"/>
      <c r="F46" s="39"/>
      <c r="G46" s="39"/>
      <c r="H46" s="39"/>
      <c r="I46" s="39"/>
    </row>
    <row r="47" spans="1:16">
      <c r="A47" s="22"/>
      <c r="B47" s="38"/>
      <c r="C47" s="38"/>
      <c r="D47" s="38"/>
      <c r="E47" s="38"/>
      <c r="F47" s="39"/>
      <c r="G47" s="39"/>
      <c r="H47" s="39"/>
      <c r="I47" s="39"/>
    </row>
    <row r="48" spans="1:16">
      <c r="A48" s="22"/>
      <c r="B48" s="38"/>
      <c r="C48" s="38"/>
      <c r="D48" s="38"/>
      <c r="E48" s="38"/>
      <c r="F48" s="39"/>
      <c r="G48" s="39"/>
      <c r="H48" s="39"/>
      <c r="I48" s="39"/>
    </row>
    <row r="49" spans="1:9">
      <c r="A49" s="22"/>
      <c r="B49" s="38"/>
      <c r="C49" s="38"/>
      <c r="D49" s="38"/>
      <c r="E49" s="38"/>
      <c r="F49" s="39"/>
      <c r="G49" s="39"/>
      <c r="H49" s="39"/>
      <c r="I49" s="39"/>
    </row>
    <row r="50" spans="1:9">
      <c r="A50" s="22"/>
      <c r="B50" s="38"/>
      <c r="C50" s="38"/>
      <c r="D50" s="38"/>
      <c r="E50" s="38"/>
      <c r="F50" s="39"/>
      <c r="G50" s="39"/>
      <c r="H50" s="39"/>
      <c r="I50" s="39"/>
    </row>
    <row r="51" spans="1:9">
      <c r="A51" s="22"/>
      <c r="B51" s="38"/>
      <c r="C51" s="38"/>
      <c r="D51" s="38"/>
      <c r="E51" s="38"/>
      <c r="F51" s="39"/>
      <c r="G51" s="39"/>
      <c r="H51" s="39"/>
      <c r="I51" s="39"/>
    </row>
    <row r="52" spans="1:9">
      <c r="A52" s="22"/>
      <c r="B52" s="38"/>
      <c r="C52" s="38"/>
      <c r="D52" s="38"/>
      <c r="E52" s="38"/>
      <c r="F52" s="39"/>
      <c r="G52" s="39"/>
      <c r="H52" s="39"/>
      <c r="I52" s="39"/>
    </row>
    <row r="53" spans="1:9">
      <c r="A53" s="22"/>
      <c r="B53" s="38"/>
      <c r="C53" s="38"/>
      <c r="D53" s="38"/>
      <c r="E53" s="38"/>
      <c r="F53" s="39"/>
      <c r="G53" s="39"/>
      <c r="H53" s="39"/>
      <c r="I53" s="39"/>
    </row>
    <row r="54" spans="1:9">
      <c r="A54" s="22"/>
      <c r="B54" s="38"/>
      <c r="C54" s="38"/>
      <c r="D54" s="38"/>
      <c r="E54" s="38"/>
      <c r="F54" s="39"/>
      <c r="G54" s="39"/>
      <c r="H54" s="39"/>
      <c r="I54" s="39"/>
    </row>
    <row r="55" spans="1:9">
      <c r="A55" s="22"/>
      <c r="B55" s="38"/>
      <c r="C55" s="38"/>
      <c r="D55" s="38"/>
      <c r="E55" s="38"/>
      <c r="F55" s="39"/>
      <c r="G55" s="39"/>
      <c r="H55" s="39"/>
      <c r="I55" s="39"/>
    </row>
    <row r="56" spans="1:9">
      <c r="A56" s="22"/>
      <c r="B56" s="38"/>
      <c r="C56" s="38"/>
      <c r="D56" s="38"/>
      <c r="E56" s="38"/>
      <c r="F56" s="39"/>
      <c r="G56" s="39"/>
      <c r="H56" s="39"/>
      <c r="I56" s="39"/>
    </row>
    <row r="57" spans="1:9">
      <c r="A57" s="22"/>
      <c r="B57" s="38"/>
      <c r="C57" s="38"/>
      <c r="D57" s="38"/>
      <c r="E57" s="38"/>
      <c r="F57" s="39"/>
      <c r="G57" s="39"/>
      <c r="H57" s="39"/>
      <c r="I57" s="39"/>
    </row>
    <row r="58" spans="1:9">
      <c r="A58" s="22"/>
      <c r="B58" s="38"/>
      <c r="C58" s="38"/>
      <c r="D58" s="38"/>
      <c r="E58" s="38"/>
      <c r="F58" s="39"/>
      <c r="G58" s="39"/>
      <c r="H58" s="39"/>
      <c r="I58" s="39"/>
    </row>
    <row r="59" spans="1:9">
      <c r="A59" s="22"/>
      <c r="B59" s="38"/>
      <c r="C59" s="31"/>
      <c r="D59" s="38"/>
      <c r="E59" s="38"/>
      <c r="F59" s="39"/>
      <c r="G59" s="39"/>
      <c r="H59" s="39"/>
      <c r="I59" s="39"/>
    </row>
    <row r="60" spans="1:9">
      <c r="A60" s="22"/>
      <c r="B60" s="38"/>
      <c r="C60" s="31"/>
      <c r="D60" s="38"/>
      <c r="E60" s="43"/>
      <c r="F60" s="39"/>
      <c r="G60" s="39"/>
      <c r="H60" s="39"/>
      <c r="I60" s="39"/>
    </row>
    <row r="61" spans="1:9">
      <c r="A61" s="38"/>
      <c r="B61" s="38"/>
      <c r="C61" s="38"/>
      <c r="D61" s="38"/>
      <c r="E61" s="38"/>
      <c r="F61" s="39"/>
      <c r="G61" s="39"/>
      <c r="H61" s="39"/>
      <c r="I61" s="39"/>
    </row>
    <row r="62" spans="1:9">
      <c r="A62" s="38"/>
      <c r="B62" s="38"/>
      <c r="C62" s="38"/>
      <c r="D62" s="38"/>
      <c r="E62" s="38"/>
      <c r="F62" s="39"/>
      <c r="G62" s="39"/>
      <c r="H62" s="39"/>
      <c r="I62" s="39"/>
    </row>
    <row r="63" spans="1:9">
      <c r="A63" s="38"/>
      <c r="B63" s="38"/>
      <c r="C63" s="38"/>
      <c r="D63" s="38"/>
      <c r="E63" s="38"/>
      <c r="F63" s="39"/>
      <c r="G63" s="39"/>
      <c r="H63" s="39"/>
      <c r="I63" s="39"/>
    </row>
    <row r="64" spans="1:9" ht="12.75" customHeight="1">
      <c r="A64" s="22"/>
      <c r="B64" s="22"/>
      <c r="C64" s="22"/>
      <c r="D64" s="22"/>
      <c r="E64" s="22"/>
      <c r="F64" s="22"/>
      <c r="G64" s="22"/>
      <c r="H64" s="22"/>
      <c r="I64" s="22"/>
    </row>
    <row r="65" spans="1:9" s="50" customFormat="1" ht="12" customHeight="1">
      <c r="A65" s="44">
        <v>3</v>
      </c>
      <c r="B65" s="45"/>
      <c r="C65" s="46"/>
      <c r="D65" s="45"/>
      <c r="E65" s="45"/>
      <c r="F65" s="47"/>
      <c r="G65" s="48"/>
      <c r="H65" s="48"/>
      <c r="I65" s="49"/>
    </row>
    <row r="66" spans="1:9" s="50" customFormat="1" ht="12" customHeight="1">
      <c r="A66" s="51">
        <v>2</v>
      </c>
      <c r="B66" s="52"/>
      <c r="C66" s="53"/>
      <c r="D66" s="54"/>
      <c r="E66" s="54"/>
      <c r="F66" s="55"/>
      <c r="G66" s="55"/>
      <c r="H66" s="55"/>
      <c r="I66" s="56"/>
    </row>
    <row r="67" spans="1:9" s="50" customFormat="1" ht="12" customHeight="1">
      <c r="A67" s="51">
        <v>1</v>
      </c>
      <c r="B67" s="52"/>
      <c r="C67" s="53"/>
      <c r="D67" s="54"/>
      <c r="E67" s="54"/>
      <c r="F67" s="57"/>
      <c r="G67" s="55"/>
      <c r="H67" s="55"/>
      <c r="I67" s="56"/>
    </row>
    <row r="68" spans="1:9" s="50" customFormat="1" ht="12" customHeight="1">
      <c r="A68" s="58">
        <v>0</v>
      </c>
      <c r="B68" s="59" t="s">
        <v>37</v>
      </c>
      <c r="C68" s="60" t="s">
        <v>38</v>
      </c>
      <c r="D68" s="61" t="s">
        <v>39</v>
      </c>
      <c r="E68" s="62" t="s">
        <v>40</v>
      </c>
      <c r="F68" s="62" t="s">
        <v>41</v>
      </c>
      <c r="G68" s="63"/>
      <c r="H68" s="63"/>
      <c r="I68" s="64"/>
    </row>
    <row r="69" spans="1:9" ht="10.5" customHeight="1">
      <c r="A69" s="65" t="s">
        <v>42</v>
      </c>
      <c r="B69" s="66" t="s">
        <v>43</v>
      </c>
      <c r="C69" s="66" t="s">
        <v>44</v>
      </c>
      <c r="D69" s="66" t="s">
        <v>45</v>
      </c>
      <c r="E69" s="66" t="s">
        <v>46</v>
      </c>
      <c r="F69" s="67" t="s">
        <v>47</v>
      </c>
      <c r="G69" s="68"/>
      <c r="H69" s="69"/>
      <c r="I69" s="70"/>
    </row>
    <row r="70" spans="1:9" ht="10.5" customHeight="1">
      <c r="A70" s="20"/>
      <c r="B70" s="20"/>
      <c r="C70" s="20"/>
      <c r="D70" s="20"/>
      <c r="E70" s="20"/>
      <c r="F70" s="20"/>
      <c r="G70" s="20"/>
      <c r="H70" s="20"/>
      <c r="I70" s="20"/>
    </row>
  </sheetData>
  <dataConsolidate/>
  <mergeCells count="3">
    <mergeCell ref="A7:I7"/>
    <mergeCell ref="B8:I8"/>
    <mergeCell ref="F38:I38"/>
  </mergeCells>
  <pageMargins left="0.78740157480314965" right="0.81468750000000001" top="0.68062500000000004" bottom="0.59055118110236227" header="0.31496062992125984" footer="0.39370078740157483"/>
  <pageSetup paperSize="9" scale="97" orientation="portrait" r:id="rId1"/>
  <headerFooter>
    <oddHeader>&amp;R&amp;G</oddHeader>
  </headerFooter>
  <legacyDrawingHF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AC81E-6057-47D7-82B5-447A57D7D548}">
  <dimension ref="A1:H61"/>
  <sheetViews>
    <sheetView topLeftCell="A30" zoomScaleNormal="100" workbookViewId="0">
      <selection activeCell="H59" sqref="H59"/>
    </sheetView>
  </sheetViews>
  <sheetFormatPr defaultRowHeight="13.2"/>
  <cols>
    <col min="1" max="1" width="3.5546875" style="679" customWidth="1"/>
    <col min="2" max="2" width="42.109375" style="679" customWidth="1"/>
    <col min="3" max="3" width="3.88671875" style="679" customWidth="1"/>
    <col min="4" max="4" width="7" style="679" customWidth="1"/>
    <col min="5" max="5" width="8.33203125" style="679" customWidth="1"/>
    <col min="6" max="6" width="10.44140625" style="679" customWidth="1"/>
    <col min="7" max="7" width="7.88671875" style="679" customWidth="1"/>
    <col min="8" max="8" width="11" style="679" customWidth="1"/>
    <col min="9" max="9" width="1.109375" style="679" customWidth="1"/>
    <col min="10" max="256" width="8.88671875" style="679"/>
    <col min="257" max="257" width="3.5546875" style="679" customWidth="1"/>
    <col min="258" max="258" width="42.109375" style="679" customWidth="1"/>
    <col min="259" max="259" width="3.88671875" style="679" customWidth="1"/>
    <col min="260" max="260" width="7" style="679" customWidth="1"/>
    <col min="261" max="261" width="8.33203125" style="679" customWidth="1"/>
    <col min="262" max="262" width="10.44140625" style="679" customWidth="1"/>
    <col min="263" max="263" width="7.88671875" style="679" customWidth="1"/>
    <col min="264" max="264" width="11" style="679" customWidth="1"/>
    <col min="265" max="265" width="1.109375" style="679" customWidth="1"/>
    <col min="266" max="512" width="8.88671875" style="679"/>
    <col min="513" max="513" width="3.5546875" style="679" customWidth="1"/>
    <col min="514" max="514" width="42.109375" style="679" customWidth="1"/>
    <col min="515" max="515" width="3.88671875" style="679" customWidth="1"/>
    <col min="516" max="516" width="7" style="679" customWidth="1"/>
    <col min="517" max="517" width="8.33203125" style="679" customWidth="1"/>
    <col min="518" max="518" width="10.44140625" style="679" customWidth="1"/>
    <col min="519" max="519" width="7.88671875" style="679" customWidth="1"/>
    <col min="520" max="520" width="11" style="679" customWidth="1"/>
    <col min="521" max="521" width="1.109375" style="679" customWidth="1"/>
    <col min="522" max="768" width="8.88671875" style="679"/>
    <col min="769" max="769" width="3.5546875" style="679" customWidth="1"/>
    <col min="770" max="770" width="42.109375" style="679" customWidth="1"/>
    <col min="771" max="771" width="3.88671875" style="679" customWidth="1"/>
    <col min="772" max="772" width="7" style="679" customWidth="1"/>
    <col min="773" max="773" width="8.33203125" style="679" customWidth="1"/>
    <col min="774" max="774" width="10.44140625" style="679" customWidth="1"/>
    <col min="775" max="775" width="7.88671875" style="679" customWidth="1"/>
    <col min="776" max="776" width="11" style="679" customWidth="1"/>
    <col min="777" max="777" width="1.109375" style="679" customWidth="1"/>
    <col min="778" max="1024" width="8.88671875" style="679"/>
    <col min="1025" max="1025" width="3.5546875" style="679" customWidth="1"/>
    <col min="1026" max="1026" width="42.109375" style="679" customWidth="1"/>
    <col min="1027" max="1027" width="3.88671875" style="679" customWidth="1"/>
    <col min="1028" max="1028" width="7" style="679" customWidth="1"/>
    <col min="1029" max="1029" width="8.33203125" style="679" customWidth="1"/>
    <col min="1030" max="1030" width="10.44140625" style="679" customWidth="1"/>
    <col min="1031" max="1031" width="7.88671875" style="679" customWidth="1"/>
    <col min="1032" max="1032" width="11" style="679" customWidth="1"/>
    <col min="1033" max="1033" width="1.109375" style="679" customWidth="1"/>
    <col min="1034" max="1280" width="8.88671875" style="679"/>
    <col min="1281" max="1281" width="3.5546875" style="679" customWidth="1"/>
    <col min="1282" max="1282" width="42.109375" style="679" customWidth="1"/>
    <col min="1283" max="1283" width="3.88671875" style="679" customWidth="1"/>
    <col min="1284" max="1284" width="7" style="679" customWidth="1"/>
    <col min="1285" max="1285" width="8.33203125" style="679" customWidth="1"/>
    <col min="1286" max="1286" width="10.44140625" style="679" customWidth="1"/>
    <col min="1287" max="1287" width="7.88671875" style="679" customWidth="1"/>
    <col min="1288" max="1288" width="11" style="679" customWidth="1"/>
    <col min="1289" max="1289" width="1.109375" style="679" customWidth="1"/>
    <col min="1290" max="1536" width="8.88671875" style="679"/>
    <col min="1537" max="1537" width="3.5546875" style="679" customWidth="1"/>
    <col min="1538" max="1538" width="42.109375" style="679" customWidth="1"/>
    <col min="1539" max="1539" width="3.88671875" style="679" customWidth="1"/>
    <col min="1540" max="1540" width="7" style="679" customWidth="1"/>
    <col min="1541" max="1541" width="8.33203125" style="679" customWidth="1"/>
    <col min="1542" max="1542" width="10.44140625" style="679" customWidth="1"/>
    <col min="1543" max="1543" width="7.88671875" style="679" customWidth="1"/>
    <col min="1544" max="1544" width="11" style="679" customWidth="1"/>
    <col min="1545" max="1545" width="1.109375" style="679" customWidth="1"/>
    <col min="1546" max="1792" width="8.88671875" style="679"/>
    <col min="1793" max="1793" width="3.5546875" style="679" customWidth="1"/>
    <col min="1794" max="1794" width="42.109375" style="679" customWidth="1"/>
    <col min="1795" max="1795" width="3.88671875" style="679" customWidth="1"/>
    <col min="1796" max="1796" width="7" style="679" customWidth="1"/>
    <col min="1797" max="1797" width="8.33203125" style="679" customWidth="1"/>
    <col min="1798" max="1798" width="10.44140625" style="679" customWidth="1"/>
    <col min="1799" max="1799" width="7.88671875" style="679" customWidth="1"/>
    <col min="1800" max="1800" width="11" style="679" customWidth="1"/>
    <col min="1801" max="1801" width="1.109375" style="679" customWidth="1"/>
    <col min="1802" max="2048" width="8.88671875" style="679"/>
    <col min="2049" max="2049" width="3.5546875" style="679" customWidth="1"/>
    <col min="2050" max="2050" width="42.109375" style="679" customWidth="1"/>
    <col min="2051" max="2051" width="3.88671875" style="679" customWidth="1"/>
    <col min="2052" max="2052" width="7" style="679" customWidth="1"/>
    <col min="2053" max="2053" width="8.33203125" style="679" customWidth="1"/>
    <col min="2054" max="2054" width="10.44140625" style="679" customWidth="1"/>
    <col min="2055" max="2055" width="7.88671875" style="679" customWidth="1"/>
    <col min="2056" max="2056" width="11" style="679" customWidth="1"/>
    <col min="2057" max="2057" width="1.109375" style="679" customWidth="1"/>
    <col min="2058" max="2304" width="8.88671875" style="679"/>
    <col min="2305" max="2305" width="3.5546875" style="679" customWidth="1"/>
    <col min="2306" max="2306" width="42.109375" style="679" customWidth="1"/>
    <col min="2307" max="2307" width="3.88671875" style="679" customWidth="1"/>
    <col min="2308" max="2308" width="7" style="679" customWidth="1"/>
    <col min="2309" max="2309" width="8.33203125" style="679" customWidth="1"/>
    <col min="2310" max="2310" width="10.44140625" style="679" customWidth="1"/>
    <col min="2311" max="2311" width="7.88671875" style="679" customWidth="1"/>
    <col min="2312" max="2312" width="11" style="679" customWidth="1"/>
    <col min="2313" max="2313" width="1.109375" style="679" customWidth="1"/>
    <col min="2314" max="2560" width="8.88671875" style="679"/>
    <col min="2561" max="2561" width="3.5546875" style="679" customWidth="1"/>
    <col min="2562" max="2562" width="42.109375" style="679" customWidth="1"/>
    <col min="2563" max="2563" width="3.88671875" style="679" customWidth="1"/>
    <col min="2564" max="2564" width="7" style="679" customWidth="1"/>
    <col min="2565" max="2565" width="8.33203125" style="679" customWidth="1"/>
    <col min="2566" max="2566" width="10.44140625" style="679" customWidth="1"/>
    <col min="2567" max="2567" width="7.88671875" style="679" customWidth="1"/>
    <col min="2568" max="2568" width="11" style="679" customWidth="1"/>
    <col min="2569" max="2569" width="1.109375" style="679" customWidth="1"/>
    <col min="2570" max="2816" width="8.88671875" style="679"/>
    <col min="2817" max="2817" width="3.5546875" style="679" customWidth="1"/>
    <col min="2818" max="2818" width="42.109375" style="679" customWidth="1"/>
    <col min="2819" max="2819" width="3.88671875" style="679" customWidth="1"/>
    <col min="2820" max="2820" width="7" style="679" customWidth="1"/>
    <col min="2821" max="2821" width="8.33203125" style="679" customWidth="1"/>
    <col min="2822" max="2822" width="10.44140625" style="679" customWidth="1"/>
    <col min="2823" max="2823" width="7.88671875" style="679" customWidth="1"/>
    <col min="2824" max="2824" width="11" style="679" customWidth="1"/>
    <col min="2825" max="2825" width="1.109375" style="679" customWidth="1"/>
    <col min="2826" max="3072" width="8.88671875" style="679"/>
    <col min="3073" max="3073" width="3.5546875" style="679" customWidth="1"/>
    <col min="3074" max="3074" width="42.109375" style="679" customWidth="1"/>
    <col min="3075" max="3075" width="3.88671875" style="679" customWidth="1"/>
    <col min="3076" max="3076" width="7" style="679" customWidth="1"/>
    <col min="3077" max="3077" width="8.33203125" style="679" customWidth="1"/>
    <col min="3078" max="3078" width="10.44140625" style="679" customWidth="1"/>
    <col min="3079" max="3079" width="7.88671875" style="679" customWidth="1"/>
    <col min="3080" max="3080" width="11" style="679" customWidth="1"/>
    <col min="3081" max="3081" width="1.109375" style="679" customWidth="1"/>
    <col min="3082" max="3328" width="8.88671875" style="679"/>
    <col min="3329" max="3329" width="3.5546875" style="679" customWidth="1"/>
    <col min="3330" max="3330" width="42.109375" style="679" customWidth="1"/>
    <col min="3331" max="3331" width="3.88671875" style="679" customWidth="1"/>
    <col min="3332" max="3332" width="7" style="679" customWidth="1"/>
    <col min="3333" max="3333" width="8.33203125" style="679" customWidth="1"/>
    <col min="3334" max="3334" width="10.44140625" style="679" customWidth="1"/>
    <col min="3335" max="3335" width="7.88671875" style="679" customWidth="1"/>
    <col min="3336" max="3336" width="11" style="679" customWidth="1"/>
    <col min="3337" max="3337" width="1.109375" style="679" customWidth="1"/>
    <col min="3338" max="3584" width="8.88671875" style="679"/>
    <col min="3585" max="3585" width="3.5546875" style="679" customWidth="1"/>
    <col min="3586" max="3586" width="42.109375" style="679" customWidth="1"/>
    <col min="3587" max="3587" width="3.88671875" style="679" customWidth="1"/>
    <col min="3588" max="3588" width="7" style="679" customWidth="1"/>
    <col min="3589" max="3589" width="8.33203125" style="679" customWidth="1"/>
    <col min="3590" max="3590" width="10.44140625" style="679" customWidth="1"/>
    <col min="3591" max="3591" width="7.88671875" style="679" customWidth="1"/>
    <col min="3592" max="3592" width="11" style="679" customWidth="1"/>
    <col min="3593" max="3593" width="1.109375" style="679" customWidth="1"/>
    <col min="3594" max="3840" width="8.88671875" style="679"/>
    <col min="3841" max="3841" width="3.5546875" style="679" customWidth="1"/>
    <col min="3842" max="3842" width="42.109375" style="679" customWidth="1"/>
    <col min="3843" max="3843" width="3.88671875" style="679" customWidth="1"/>
    <col min="3844" max="3844" width="7" style="679" customWidth="1"/>
    <col min="3845" max="3845" width="8.33203125" style="679" customWidth="1"/>
    <col min="3846" max="3846" width="10.44140625" style="679" customWidth="1"/>
    <col min="3847" max="3847" width="7.88671875" style="679" customWidth="1"/>
    <col min="3848" max="3848" width="11" style="679" customWidth="1"/>
    <col min="3849" max="3849" width="1.109375" style="679" customWidth="1"/>
    <col min="3850" max="4096" width="8.88671875" style="679"/>
    <col min="4097" max="4097" width="3.5546875" style="679" customWidth="1"/>
    <col min="4098" max="4098" width="42.109375" style="679" customWidth="1"/>
    <col min="4099" max="4099" width="3.88671875" style="679" customWidth="1"/>
    <col min="4100" max="4100" width="7" style="679" customWidth="1"/>
    <col min="4101" max="4101" width="8.33203125" style="679" customWidth="1"/>
    <col min="4102" max="4102" width="10.44140625" style="679" customWidth="1"/>
    <col min="4103" max="4103" width="7.88671875" style="679" customWidth="1"/>
    <col min="4104" max="4104" width="11" style="679" customWidth="1"/>
    <col min="4105" max="4105" width="1.109375" style="679" customWidth="1"/>
    <col min="4106" max="4352" width="8.88671875" style="679"/>
    <col min="4353" max="4353" width="3.5546875" style="679" customWidth="1"/>
    <col min="4354" max="4354" width="42.109375" style="679" customWidth="1"/>
    <col min="4355" max="4355" width="3.88671875" style="679" customWidth="1"/>
    <col min="4356" max="4356" width="7" style="679" customWidth="1"/>
    <col min="4357" max="4357" width="8.33203125" style="679" customWidth="1"/>
    <col min="4358" max="4358" width="10.44140625" style="679" customWidth="1"/>
    <col min="4359" max="4359" width="7.88671875" style="679" customWidth="1"/>
    <col min="4360" max="4360" width="11" style="679" customWidth="1"/>
    <col min="4361" max="4361" width="1.109375" style="679" customWidth="1"/>
    <col min="4362" max="4608" width="8.88671875" style="679"/>
    <col min="4609" max="4609" width="3.5546875" style="679" customWidth="1"/>
    <col min="4610" max="4610" width="42.109375" style="679" customWidth="1"/>
    <col min="4611" max="4611" width="3.88671875" style="679" customWidth="1"/>
    <col min="4612" max="4612" width="7" style="679" customWidth="1"/>
    <col min="4613" max="4613" width="8.33203125" style="679" customWidth="1"/>
    <col min="4614" max="4614" width="10.44140625" style="679" customWidth="1"/>
    <col min="4615" max="4615" width="7.88671875" style="679" customWidth="1"/>
    <col min="4616" max="4616" width="11" style="679" customWidth="1"/>
    <col min="4617" max="4617" width="1.109375" style="679" customWidth="1"/>
    <col min="4618" max="4864" width="8.88671875" style="679"/>
    <col min="4865" max="4865" width="3.5546875" style="679" customWidth="1"/>
    <col min="4866" max="4866" width="42.109375" style="679" customWidth="1"/>
    <col min="4867" max="4867" width="3.88671875" style="679" customWidth="1"/>
    <col min="4868" max="4868" width="7" style="679" customWidth="1"/>
    <col min="4869" max="4869" width="8.33203125" style="679" customWidth="1"/>
    <col min="4870" max="4870" width="10.44140625" style="679" customWidth="1"/>
    <col min="4871" max="4871" width="7.88671875" style="679" customWidth="1"/>
    <col min="4872" max="4872" width="11" style="679" customWidth="1"/>
    <col min="4873" max="4873" width="1.109375" style="679" customWidth="1"/>
    <col min="4874" max="5120" width="8.88671875" style="679"/>
    <col min="5121" max="5121" width="3.5546875" style="679" customWidth="1"/>
    <col min="5122" max="5122" width="42.109375" style="679" customWidth="1"/>
    <col min="5123" max="5123" width="3.88671875" style="679" customWidth="1"/>
    <col min="5124" max="5124" width="7" style="679" customWidth="1"/>
    <col min="5125" max="5125" width="8.33203125" style="679" customWidth="1"/>
    <col min="5126" max="5126" width="10.44140625" style="679" customWidth="1"/>
    <col min="5127" max="5127" width="7.88671875" style="679" customWidth="1"/>
    <col min="5128" max="5128" width="11" style="679" customWidth="1"/>
    <col min="5129" max="5129" width="1.109375" style="679" customWidth="1"/>
    <col min="5130" max="5376" width="8.88671875" style="679"/>
    <col min="5377" max="5377" width="3.5546875" style="679" customWidth="1"/>
    <col min="5378" max="5378" width="42.109375" style="679" customWidth="1"/>
    <col min="5379" max="5379" width="3.88671875" style="679" customWidth="1"/>
    <col min="5380" max="5380" width="7" style="679" customWidth="1"/>
    <col min="5381" max="5381" width="8.33203125" style="679" customWidth="1"/>
    <col min="5382" max="5382" width="10.44140625" style="679" customWidth="1"/>
    <col min="5383" max="5383" width="7.88671875" style="679" customWidth="1"/>
    <col min="5384" max="5384" width="11" style="679" customWidth="1"/>
    <col min="5385" max="5385" width="1.109375" style="679" customWidth="1"/>
    <col min="5386" max="5632" width="8.88671875" style="679"/>
    <col min="5633" max="5633" width="3.5546875" style="679" customWidth="1"/>
    <col min="5634" max="5634" width="42.109375" style="679" customWidth="1"/>
    <col min="5635" max="5635" width="3.88671875" style="679" customWidth="1"/>
    <col min="5636" max="5636" width="7" style="679" customWidth="1"/>
    <col min="5637" max="5637" width="8.33203125" style="679" customWidth="1"/>
    <col min="5638" max="5638" width="10.44140625" style="679" customWidth="1"/>
    <col min="5639" max="5639" width="7.88671875" style="679" customWidth="1"/>
    <col min="5640" max="5640" width="11" style="679" customWidth="1"/>
    <col min="5641" max="5641" width="1.109375" style="679" customWidth="1"/>
    <col min="5642" max="5888" width="8.88671875" style="679"/>
    <col min="5889" max="5889" width="3.5546875" style="679" customWidth="1"/>
    <col min="5890" max="5890" width="42.109375" style="679" customWidth="1"/>
    <col min="5891" max="5891" width="3.88671875" style="679" customWidth="1"/>
    <col min="5892" max="5892" width="7" style="679" customWidth="1"/>
    <col min="5893" max="5893" width="8.33203125" style="679" customWidth="1"/>
    <col min="5894" max="5894" width="10.44140625" style="679" customWidth="1"/>
    <col min="5895" max="5895" width="7.88671875" style="679" customWidth="1"/>
    <col min="5896" max="5896" width="11" style="679" customWidth="1"/>
    <col min="5897" max="5897" width="1.109375" style="679" customWidth="1"/>
    <col min="5898" max="6144" width="8.88671875" style="679"/>
    <col min="6145" max="6145" width="3.5546875" style="679" customWidth="1"/>
    <col min="6146" max="6146" width="42.109375" style="679" customWidth="1"/>
    <col min="6147" max="6147" width="3.88671875" style="679" customWidth="1"/>
    <col min="6148" max="6148" width="7" style="679" customWidth="1"/>
    <col min="6149" max="6149" width="8.33203125" style="679" customWidth="1"/>
    <col min="6150" max="6150" width="10.44140625" style="679" customWidth="1"/>
    <col min="6151" max="6151" width="7.88671875" style="679" customWidth="1"/>
    <col min="6152" max="6152" width="11" style="679" customWidth="1"/>
    <col min="6153" max="6153" width="1.109375" style="679" customWidth="1"/>
    <col min="6154" max="6400" width="8.88671875" style="679"/>
    <col min="6401" max="6401" width="3.5546875" style="679" customWidth="1"/>
    <col min="6402" max="6402" width="42.109375" style="679" customWidth="1"/>
    <col min="6403" max="6403" width="3.88671875" style="679" customWidth="1"/>
    <col min="6404" max="6404" width="7" style="679" customWidth="1"/>
    <col min="6405" max="6405" width="8.33203125" style="679" customWidth="1"/>
    <col min="6406" max="6406" width="10.44140625" style="679" customWidth="1"/>
    <col min="6407" max="6407" width="7.88671875" style="679" customWidth="1"/>
    <col min="6408" max="6408" width="11" style="679" customWidth="1"/>
    <col min="6409" max="6409" width="1.109375" style="679" customWidth="1"/>
    <col min="6410" max="6656" width="8.88671875" style="679"/>
    <col min="6657" max="6657" width="3.5546875" style="679" customWidth="1"/>
    <col min="6658" max="6658" width="42.109375" style="679" customWidth="1"/>
    <col min="6659" max="6659" width="3.88671875" style="679" customWidth="1"/>
    <col min="6660" max="6660" width="7" style="679" customWidth="1"/>
    <col min="6661" max="6661" width="8.33203125" style="679" customWidth="1"/>
    <col min="6662" max="6662" width="10.44140625" style="679" customWidth="1"/>
    <col min="6663" max="6663" width="7.88671875" style="679" customWidth="1"/>
    <col min="6664" max="6664" width="11" style="679" customWidth="1"/>
    <col min="6665" max="6665" width="1.109375" style="679" customWidth="1"/>
    <col min="6666" max="6912" width="8.88671875" style="679"/>
    <col min="6913" max="6913" width="3.5546875" style="679" customWidth="1"/>
    <col min="6914" max="6914" width="42.109375" style="679" customWidth="1"/>
    <col min="6915" max="6915" width="3.88671875" style="679" customWidth="1"/>
    <col min="6916" max="6916" width="7" style="679" customWidth="1"/>
    <col min="6917" max="6917" width="8.33203125" style="679" customWidth="1"/>
    <col min="6918" max="6918" width="10.44140625" style="679" customWidth="1"/>
    <col min="6919" max="6919" width="7.88671875" style="679" customWidth="1"/>
    <col min="6920" max="6920" width="11" style="679" customWidth="1"/>
    <col min="6921" max="6921" width="1.109375" style="679" customWidth="1"/>
    <col min="6922" max="7168" width="8.88671875" style="679"/>
    <col min="7169" max="7169" width="3.5546875" style="679" customWidth="1"/>
    <col min="7170" max="7170" width="42.109375" style="679" customWidth="1"/>
    <col min="7171" max="7171" width="3.88671875" style="679" customWidth="1"/>
    <col min="7172" max="7172" width="7" style="679" customWidth="1"/>
    <col min="7173" max="7173" width="8.33203125" style="679" customWidth="1"/>
    <col min="7174" max="7174" width="10.44140625" style="679" customWidth="1"/>
    <col min="7175" max="7175" width="7.88671875" style="679" customWidth="1"/>
    <col min="7176" max="7176" width="11" style="679" customWidth="1"/>
    <col min="7177" max="7177" width="1.109375" style="679" customWidth="1"/>
    <col min="7178" max="7424" width="8.88671875" style="679"/>
    <col min="7425" max="7425" width="3.5546875" style="679" customWidth="1"/>
    <col min="7426" max="7426" width="42.109375" style="679" customWidth="1"/>
    <col min="7427" max="7427" width="3.88671875" style="679" customWidth="1"/>
    <col min="7428" max="7428" width="7" style="679" customWidth="1"/>
    <col min="7429" max="7429" width="8.33203125" style="679" customWidth="1"/>
    <col min="7430" max="7430" width="10.44140625" style="679" customWidth="1"/>
    <col min="7431" max="7431" width="7.88671875" style="679" customWidth="1"/>
    <col min="7432" max="7432" width="11" style="679" customWidth="1"/>
    <col min="7433" max="7433" width="1.109375" style="679" customWidth="1"/>
    <col min="7434" max="7680" width="8.88671875" style="679"/>
    <col min="7681" max="7681" width="3.5546875" style="679" customWidth="1"/>
    <col min="7682" max="7682" width="42.109375" style="679" customWidth="1"/>
    <col min="7683" max="7683" width="3.88671875" style="679" customWidth="1"/>
    <col min="7684" max="7684" width="7" style="679" customWidth="1"/>
    <col min="7685" max="7685" width="8.33203125" style="679" customWidth="1"/>
    <col min="7686" max="7686" width="10.44140625" style="679" customWidth="1"/>
    <col min="7687" max="7687" width="7.88671875" style="679" customWidth="1"/>
    <col min="7688" max="7688" width="11" style="679" customWidth="1"/>
    <col min="7689" max="7689" width="1.109375" style="679" customWidth="1"/>
    <col min="7690" max="7936" width="8.88671875" style="679"/>
    <col min="7937" max="7937" width="3.5546875" style="679" customWidth="1"/>
    <col min="7938" max="7938" width="42.109375" style="679" customWidth="1"/>
    <col min="7939" max="7939" width="3.88671875" style="679" customWidth="1"/>
    <col min="7940" max="7940" width="7" style="679" customWidth="1"/>
    <col min="7941" max="7941" width="8.33203125" style="679" customWidth="1"/>
    <col min="7942" max="7942" width="10.44140625" style="679" customWidth="1"/>
    <col min="7943" max="7943" width="7.88671875" style="679" customWidth="1"/>
    <col min="7944" max="7944" width="11" style="679" customWidth="1"/>
    <col min="7945" max="7945" width="1.109375" style="679" customWidth="1"/>
    <col min="7946" max="8192" width="8.88671875" style="679"/>
    <col min="8193" max="8193" width="3.5546875" style="679" customWidth="1"/>
    <col min="8194" max="8194" width="42.109375" style="679" customWidth="1"/>
    <col min="8195" max="8195" width="3.88671875" style="679" customWidth="1"/>
    <col min="8196" max="8196" width="7" style="679" customWidth="1"/>
    <col min="8197" max="8197" width="8.33203125" style="679" customWidth="1"/>
    <col min="8198" max="8198" width="10.44140625" style="679" customWidth="1"/>
    <col min="8199" max="8199" width="7.88671875" style="679" customWidth="1"/>
    <col min="8200" max="8200" width="11" style="679" customWidth="1"/>
    <col min="8201" max="8201" width="1.109375" style="679" customWidth="1"/>
    <col min="8202" max="8448" width="8.88671875" style="679"/>
    <col min="8449" max="8449" width="3.5546875" style="679" customWidth="1"/>
    <col min="8450" max="8450" width="42.109375" style="679" customWidth="1"/>
    <col min="8451" max="8451" width="3.88671875" style="679" customWidth="1"/>
    <col min="8452" max="8452" width="7" style="679" customWidth="1"/>
    <col min="8453" max="8453" width="8.33203125" style="679" customWidth="1"/>
    <col min="8454" max="8454" width="10.44140625" style="679" customWidth="1"/>
    <col min="8455" max="8455" width="7.88671875" style="679" customWidth="1"/>
    <col min="8456" max="8456" width="11" style="679" customWidth="1"/>
    <col min="8457" max="8457" width="1.109375" style="679" customWidth="1"/>
    <col min="8458" max="8704" width="8.88671875" style="679"/>
    <col min="8705" max="8705" width="3.5546875" style="679" customWidth="1"/>
    <col min="8706" max="8706" width="42.109375" style="679" customWidth="1"/>
    <col min="8707" max="8707" width="3.88671875" style="679" customWidth="1"/>
    <col min="8708" max="8708" width="7" style="679" customWidth="1"/>
    <col min="8709" max="8709" width="8.33203125" style="679" customWidth="1"/>
    <col min="8710" max="8710" width="10.44140625" style="679" customWidth="1"/>
    <col min="8711" max="8711" width="7.88671875" style="679" customWidth="1"/>
    <col min="8712" max="8712" width="11" style="679" customWidth="1"/>
    <col min="8713" max="8713" width="1.109375" style="679" customWidth="1"/>
    <col min="8714" max="8960" width="8.88671875" style="679"/>
    <col min="8961" max="8961" width="3.5546875" style="679" customWidth="1"/>
    <col min="8962" max="8962" width="42.109375" style="679" customWidth="1"/>
    <col min="8963" max="8963" width="3.88671875" style="679" customWidth="1"/>
    <col min="8964" max="8964" width="7" style="679" customWidth="1"/>
    <col min="8965" max="8965" width="8.33203125" style="679" customWidth="1"/>
    <col min="8966" max="8966" width="10.44140625" style="679" customWidth="1"/>
    <col min="8967" max="8967" width="7.88671875" style="679" customWidth="1"/>
    <col min="8968" max="8968" width="11" style="679" customWidth="1"/>
    <col min="8969" max="8969" width="1.109375" style="679" customWidth="1"/>
    <col min="8970" max="9216" width="8.88671875" style="679"/>
    <col min="9217" max="9217" width="3.5546875" style="679" customWidth="1"/>
    <col min="9218" max="9218" width="42.109375" style="679" customWidth="1"/>
    <col min="9219" max="9219" width="3.88671875" style="679" customWidth="1"/>
    <col min="9220" max="9220" width="7" style="679" customWidth="1"/>
    <col min="9221" max="9221" width="8.33203125" style="679" customWidth="1"/>
    <col min="9222" max="9222" width="10.44140625" style="679" customWidth="1"/>
    <col min="9223" max="9223" width="7.88671875" style="679" customWidth="1"/>
    <col min="9224" max="9224" width="11" style="679" customWidth="1"/>
    <col min="9225" max="9225" width="1.109375" style="679" customWidth="1"/>
    <col min="9226" max="9472" width="8.88671875" style="679"/>
    <col min="9473" max="9473" width="3.5546875" style="679" customWidth="1"/>
    <col min="9474" max="9474" width="42.109375" style="679" customWidth="1"/>
    <col min="9475" max="9475" width="3.88671875" style="679" customWidth="1"/>
    <col min="9476" max="9476" width="7" style="679" customWidth="1"/>
    <col min="9477" max="9477" width="8.33203125" style="679" customWidth="1"/>
    <col min="9478" max="9478" width="10.44140625" style="679" customWidth="1"/>
    <col min="9479" max="9479" width="7.88671875" style="679" customWidth="1"/>
    <col min="9480" max="9480" width="11" style="679" customWidth="1"/>
    <col min="9481" max="9481" width="1.109375" style="679" customWidth="1"/>
    <col min="9482" max="9728" width="8.88671875" style="679"/>
    <col min="9729" max="9729" width="3.5546875" style="679" customWidth="1"/>
    <col min="9730" max="9730" width="42.109375" style="679" customWidth="1"/>
    <col min="9731" max="9731" width="3.88671875" style="679" customWidth="1"/>
    <col min="9732" max="9732" width="7" style="679" customWidth="1"/>
    <col min="9733" max="9733" width="8.33203125" style="679" customWidth="1"/>
    <col min="9734" max="9734" width="10.44140625" style="679" customWidth="1"/>
    <col min="9735" max="9735" width="7.88671875" style="679" customWidth="1"/>
    <col min="9736" max="9736" width="11" style="679" customWidth="1"/>
    <col min="9737" max="9737" width="1.109375" style="679" customWidth="1"/>
    <col min="9738" max="9984" width="8.88671875" style="679"/>
    <col min="9985" max="9985" width="3.5546875" style="679" customWidth="1"/>
    <col min="9986" max="9986" width="42.109375" style="679" customWidth="1"/>
    <col min="9987" max="9987" width="3.88671875" style="679" customWidth="1"/>
    <col min="9988" max="9988" width="7" style="679" customWidth="1"/>
    <col min="9989" max="9989" width="8.33203125" style="679" customWidth="1"/>
    <col min="9990" max="9990" width="10.44140625" style="679" customWidth="1"/>
    <col min="9991" max="9991" width="7.88671875" style="679" customWidth="1"/>
    <col min="9992" max="9992" width="11" style="679" customWidth="1"/>
    <col min="9993" max="9993" width="1.109375" style="679" customWidth="1"/>
    <col min="9994" max="10240" width="8.88671875" style="679"/>
    <col min="10241" max="10241" width="3.5546875" style="679" customWidth="1"/>
    <col min="10242" max="10242" width="42.109375" style="679" customWidth="1"/>
    <col min="10243" max="10243" width="3.88671875" style="679" customWidth="1"/>
    <col min="10244" max="10244" width="7" style="679" customWidth="1"/>
    <col min="10245" max="10245" width="8.33203125" style="679" customWidth="1"/>
    <col min="10246" max="10246" width="10.44140625" style="679" customWidth="1"/>
    <col min="10247" max="10247" width="7.88671875" style="679" customWidth="1"/>
    <col min="10248" max="10248" width="11" style="679" customWidth="1"/>
    <col min="10249" max="10249" width="1.109375" style="679" customWidth="1"/>
    <col min="10250" max="10496" width="8.88671875" style="679"/>
    <col min="10497" max="10497" width="3.5546875" style="679" customWidth="1"/>
    <col min="10498" max="10498" width="42.109375" style="679" customWidth="1"/>
    <col min="10499" max="10499" width="3.88671875" style="679" customWidth="1"/>
    <col min="10500" max="10500" width="7" style="679" customWidth="1"/>
    <col min="10501" max="10501" width="8.33203125" style="679" customWidth="1"/>
    <col min="10502" max="10502" width="10.44140625" style="679" customWidth="1"/>
    <col min="10503" max="10503" width="7.88671875" style="679" customWidth="1"/>
    <col min="10504" max="10504" width="11" style="679" customWidth="1"/>
    <col min="10505" max="10505" width="1.109375" style="679" customWidth="1"/>
    <col min="10506" max="10752" width="8.88671875" style="679"/>
    <col min="10753" max="10753" width="3.5546875" style="679" customWidth="1"/>
    <col min="10754" max="10754" width="42.109375" style="679" customWidth="1"/>
    <col min="10755" max="10755" width="3.88671875" style="679" customWidth="1"/>
    <col min="10756" max="10756" width="7" style="679" customWidth="1"/>
    <col min="10757" max="10757" width="8.33203125" style="679" customWidth="1"/>
    <col min="10758" max="10758" width="10.44140625" style="679" customWidth="1"/>
    <col min="10759" max="10759" width="7.88671875" style="679" customWidth="1"/>
    <col min="10760" max="10760" width="11" style="679" customWidth="1"/>
    <col min="10761" max="10761" width="1.109375" style="679" customWidth="1"/>
    <col min="10762" max="11008" width="8.88671875" style="679"/>
    <col min="11009" max="11009" width="3.5546875" style="679" customWidth="1"/>
    <col min="11010" max="11010" width="42.109375" style="679" customWidth="1"/>
    <col min="11011" max="11011" width="3.88671875" style="679" customWidth="1"/>
    <col min="11012" max="11012" width="7" style="679" customWidth="1"/>
    <col min="11013" max="11013" width="8.33203125" style="679" customWidth="1"/>
    <col min="11014" max="11014" width="10.44140625" style="679" customWidth="1"/>
    <col min="11015" max="11015" width="7.88671875" style="679" customWidth="1"/>
    <col min="11016" max="11016" width="11" style="679" customWidth="1"/>
    <col min="11017" max="11017" width="1.109375" style="679" customWidth="1"/>
    <col min="11018" max="11264" width="8.88671875" style="679"/>
    <col min="11265" max="11265" width="3.5546875" style="679" customWidth="1"/>
    <col min="11266" max="11266" width="42.109375" style="679" customWidth="1"/>
    <col min="11267" max="11267" width="3.88671875" style="679" customWidth="1"/>
    <col min="11268" max="11268" width="7" style="679" customWidth="1"/>
    <col min="11269" max="11269" width="8.33203125" style="679" customWidth="1"/>
    <col min="11270" max="11270" width="10.44140625" style="679" customWidth="1"/>
    <col min="11271" max="11271" width="7.88671875" style="679" customWidth="1"/>
    <col min="11272" max="11272" width="11" style="679" customWidth="1"/>
    <col min="11273" max="11273" width="1.109375" style="679" customWidth="1"/>
    <col min="11274" max="11520" width="8.88671875" style="679"/>
    <col min="11521" max="11521" width="3.5546875" style="679" customWidth="1"/>
    <col min="11522" max="11522" width="42.109375" style="679" customWidth="1"/>
    <col min="11523" max="11523" width="3.88671875" style="679" customWidth="1"/>
    <col min="11524" max="11524" width="7" style="679" customWidth="1"/>
    <col min="11525" max="11525" width="8.33203125" style="679" customWidth="1"/>
    <col min="11526" max="11526" width="10.44140625" style="679" customWidth="1"/>
    <col min="11527" max="11527" width="7.88671875" style="679" customWidth="1"/>
    <col min="11528" max="11528" width="11" style="679" customWidth="1"/>
    <col min="11529" max="11529" width="1.109375" style="679" customWidth="1"/>
    <col min="11530" max="11776" width="8.88671875" style="679"/>
    <col min="11777" max="11777" width="3.5546875" style="679" customWidth="1"/>
    <col min="11778" max="11778" width="42.109375" style="679" customWidth="1"/>
    <col min="11779" max="11779" width="3.88671875" style="679" customWidth="1"/>
    <col min="11780" max="11780" width="7" style="679" customWidth="1"/>
    <col min="11781" max="11781" width="8.33203125" style="679" customWidth="1"/>
    <col min="11782" max="11782" width="10.44140625" style="679" customWidth="1"/>
    <col min="11783" max="11783" width="7.88671875" style="679" customWidth="1"/>
    <col min="11784" max="11784" width="11" style="679" customWidth="1"/>
    <col min="11785" max="11785" width="1.109375" style="679" customWidth="1"/>
    <col min="11786" max="12032" width="8.88671875" style="679"/>
    <col min="12033" max="12033" width="3.5546875" style="679" customWidth="1"/>
    <col min="12034" max="12034" width="42.109375" style="679" customWidth="1"/>
    <col min="12035" max="12035" width="3.88671875" style="679" customWidth="1"/>
    <col min="12036" max="12036" width="7" style="679" customWidth="1"/>
    <col min="12037" max="12037" width="8.33203125" style="679" customWidth="1"/>
    <col min="12038" max="12038" width="10.44140625" style="679" customWidth="1"/>
    <col min="12039" max="12039" width="7.88671875" style="679" customWidth="1"/>
    <col min="12040" max="12040" width="11" style="679" customWidth="1"/>
    <col min="12041" max="12041" width="1.109375" style="679" customWidth="1"/>
    <col min="12042" max="12288" width="8.88671875" style="679"/>
    <col min="12289" max="12289" width="3.5546875" style="679" customWidth="1"/>
    <col min="12290" max="12290" width="42.109375" style="679" customWidth="1"/>
    <col min="12291" max="12291" width="3.88671875" style="679" customWidth="1"/>
    <col min="12292" max="12292" width="7" style="679" customWidth="1"/>
    <col min="12293" max="12293" width="8.33203125" style="679" customWidth="1"/>
    <col min="12294" max="12294" width="10.44140625" style="679" customWidth="1"/>
    <col min="12295" max="12295" width="7.88671875" style="679" customWidth="1"/>
    <col min="12296" max="12296" width="11" style="679" customWidth="1"/>
    <col min="12297" max="12297" width="1.109375" style="679" customWidth="1"/>
    <col min="12298" max="12544" width="8.88671875" style="679"/>
    <col min="12545" max="12545" width="3.5546875" style="679" customWidth="1"/>
    <col min="12546" max="12546" width="42.109375" style="679" customWidth="1"/>
    <col min="12547" max="12547" width="3.88671875" style="679" customWidth="1"/>
    <col min="12548" max="12548" width="7" style="679" customWidth="1"/>
    <col min="12549" max="12549" width="8.33203125" style="679" customWidth="1"/>
    <col min="12550" max="12550" width="10.44140625" style="679" customWidth="1"/>
    <col min="12551" max="12551" width="7.88671875" style="679" customWidth="1"/>
    <col min="12552" max="12552" width="11" style="679" customWidth="1"/>
    <col min="12553" max="12553" width="1.109375" style="679" customWidth="1"/>
    <col min="12554" max="12800" width="8.88671875" style="679"/>
    <col min="12801" max="12801" width="3.5546875" style="679" customWidth="1"/>
    <col min="12802" max="12802" width="42.109375" style="679" customWidth="1"/>
    <col min="12803" max="12803" width="3.88671875" style="679" customWidth="1"/>
    <col min="12804" max="12804" width="7" style="679" customWidth="1"/>
    <col min="12805" max="12805" width="8.33203125" style="679" customWidth="1"/>
    <col min="12806" max="12806" width="10.44140625" style="679" customWidth="1"/>
    <col min="12807" max="12807" width="7.88671875" style="679" customWidth="1"/>
    <col min="12808" max="12808" width="11" style="679" customWidth="1"/>
    <col min="12809" max="12809" width="1.109375" style="679" customWidth="1"/>
    <col min="12810" max="13056" width="8.88671875" style="679"/>
    <col min="13057" max="13057" width="3.5546875" style="679" customWidth="1"/>
    <col min="13058" max="13058" width="42.109375" style="679" customWidth="1"/>
    <col min="13059" max="13059" width="3.88671875" style="679" customWidth="1"/>
    <col min="13060" max="13060" width="7" style="679" customWidth="1"/>
    <col min="13061" max="13061" width="8.33203125" style="679" customWidth="1"/>
    <col min="13062" max="13062" width="10.44140625" style="679" customWidth="1"/>
    <col min="13063" max="13063" width="7.88671875" style="679" customWidth="1"/>
    <col min="13064" max="13064" width="11" style="679" customWidth="1"/>
    <col min="13065" max="13065" width="1.109375" style="679" customWidth="1"/>
    <col min="13066" max="13312" width="8.88671875" style="679"/>
    <col min="13313" max="13313" width="3.5546875" style="679" customWidth="1"/>
    <col min="13314" max="13314" width="42.109375" style="679" customWidth="1"/>
    <col min="13315" max="13315" width="3.88671875" style="679" customWidth="1"/>
    <col min="13316" max="13316" width="7" style="679" customWidth="1"/>
    <col min="13317" max="13317" width="8.33203125" style="679" customWidth="1"/>
    <col min="13318" max="13318" width="10.44140625" style="679" customWidth="1"/>
    <col min="13319" max="13319" width="7.88671875" style="679" customWidth="1"/>
    <col min="13320" max="13320" width="11" style="679" customWidth="1"/>
    <col min="13321" max="13321" width="1.109375" style="679" customWidth="1"/>
    <col min="13322" max="13568" width="8.88671875" style="679"/>
    <col min="13569" max="13569" width="3.5546875" style="679" customWidth="1"/>
    <col min="13570" max="13570" width="42.109375" style="679" customWidth="1"/>
    <col min="13571" max="13571" width="3.88671875" style="679" customWidth="1"/>
    <col min="13572" max="13572" width="7" style="679" customWidth="1"/>
    <col min="13573" max="13573" width="8.33203125" style="679" customWidth="1"/>
    <col min="13574" max="13574" width="10.44140625" style="679" customWidth="1"/>
    <col min="13575" max="13575" width="7.88671875" style="679" customWidth="1"/>
    <col min="13576" max="13576" width="11" style="679" customWidth="1"/>
    <col min="13577" max="13577" width="1.109375" style="679" customWidth="1"/>
    <col min="13578" max="13824" width="8.88671875" style="679"/>
    <col min="13825" max="13825" width="3.5546875" style="679" customWidth="1"/>
    <col min="13826" max="13826" width="42.109375" style="679" customWidth="1"/>
    <col min="13827" max="13827" width="3.88671875" style="679" customWidth="1"/>
    <col min="13828" max="13828" width="7" style="679" customWidth="1"/>
    <col min="13829" max="13829" width="8.33203125" style="679" customWidth="1"/>
    <col min="13830" max="13830" width="10.44140625" style="679" customWidth="1"/>
    <col min="13831" max="13831" width="7.88671875" style="679" customWidth="1"/>
    <col min="13832" max="13832" width="11" style="679" customWidth="1"/>
    <col min="13833" max="13833" width="1.109375" style="679" customWidth="1"/>
    <col min="13834" max="14080" width="8.88671875" style="679"/>
    <col min="14081" max="14081" width="3.5546875" style="679" customWidth="1"/>
    <col min="14082" max="14082" width="42.109375" style="679" customWidth="1"/>
    <col min="14083" max="14083" width="3.88671875" style="679" customWidth="1"/>
    <col min="14084" max="14084" width="7" style="679" customWidth="1"/>
    <col min="14085" max="14085" width="8.33203125" style="679" customWidth="1"/>
    <col min="14086" max="14086" width="10.44140625" style="679" customWidth="1"/>
    <col min="14087" max="14087" width="7.88671875" style="679" customWidth="1"/>
    <col min="14088" max="14088" width="11" style="679" customWidth="1"/>
    <col min="14089" max="14089" width="1.109375" style="679" customWidth="1"/>
    <col min="14090" max="14336" width="8.88671875" style="679"/>
    <col min="14337" max="14337" width="3.5546875" style="679" customWidth="1"/>
    <col min="14338" max="14338" width="42.109375" style="679" customWidth="1"/>
    <col min="14339" max="14339" width="3.88671875" style="679" customWidth="1"/>
    <col min="14340" max="14340" width="7" style="679" customWidth="1"/>
    <col min="14341" max="14341" width="8.33203125" style="679" customWidth="1"/>
    <col min="14342" max="14342" width="10.44140625" style="679" customWidth="1"/>
    <col min="14343" max="14343" width="7.88671875" style="679" customWidth="1"/>
    <col min="14344" max="14344" width="11" style="679" customWidth="1"/>
    <col min="14345" max="14345" width="1.109375" style="679" customWidth="1"/>
    <col min="14346" max="14592" width="8.88671875" style="679"/>
    <col min="14593" max="14593" width="3.5546875" style="679" customWidth="1"/>
    <col min="14594" max="14594" width="42.109375" style="679" customWidth="1"/>
    <col min="14595" max="14595" width="3.88671875" style="679" customWidth="1"/>
    <col min="14596" max="14596" width="7" style="679" customWidth="1"/>
    <col min="14597" max="14597" width="8.33203125" style="679" customWidth="1"/>
    <col min="14598" max="14598" width="10.44140625" style="679" customWidth="1"/>
    <col min="14599" max="14599" width="7.88671875" style="679" customWidth="1"/>
    <col min="14600" max="14600" width="11" style="679" customWidth="1"/>
    <col min="14601" max="14601" width="1.109375" style="679" customWidth="1"/>
    <col min="14602" max="14848" width="8.88671875" style="679"/>
    <col min="14849" max="14849" width="3.5546875" style="679" customWidth="1"/>
    <col min="14850" max="14850" width="42.109375" style="679" customWidth="1"/>
    <col min="14851" max="14851" width="3.88671875" style="679" customWidth="1"/>
    <col min="14852" max="14852" width="7" style="679" customWidth="1"/>
    <col min="14853" max="14853" width="8.33203125" style="679" customWidth="1"/>
    <col min="14854" max="14854" width="10.44140625" style="679" customWidth="1"/>
    <col min="14855" max="14855" width="7.88671875" style="679" customWidth="1"/>
    <col min="14856" max="14856" width="11" style="679" customWidth="1"/>
    <col min="14857" max="14857" width="1.109375" style="679" customWidth="1"/>
    <col min="14858" max="15104" width="8.88671875" style="679"/>
    <col min="15105" max="15105" width="3.5546875" style="679" customWidth="1"/>
    <col min="15106" max="15106" width="42.109375" style="679" customWidth="1"/>
    <col min="15107" max="15107" width="3.88671875" style="679" customWidth="1"/>
    <col min="15108" max="15108" width="7" style="679" customWidth="1"/>
    <col min="15109" max="15109" width="8.33203125" style="679" customWidth="1"/>
    <col min="15110" max="15110" width="10.44140625" style="679" customWidth="1"/>
    <col min="15111" max="15111" width="7.88671875" style="679" customWidth="1"/>
    <col min="15112" max="15112" width="11" style="679" customWidth="1"/>
    <col min="15113" max="15113" width="1.109375" style="679" customWidth="1"/>
    <col min="15114" max="15360" width="8.88671875" style="679"/>
    <col min="15361" max="15361" width="3.5546875" style="679" customWidth="1"/>
    <col min="15362" max="15362" width="42.109375" style="679" customWidth="1"/>
    <col min="15363" max="15363" width="3.88671875" style="679" customWidth="1"/>
    <col min="15364" max="15364" width="7" style="679" customWidth="1"/>
    <col min="15365" max="15365" width="8.33203125" style="679" customWidth="1"/>
    <col min="15366" max="15366" width="10.44140625" style="679" customWidth="1"/>
    <col min="15367" max="15367" width="7.88671875" style="679" customWidth="1"/>
    <col min="15368" max="15368" width="11" style="679" customWidth="1"/>
    <col min="15369" max="15369" width="1.109375" style="679" customWidth="1"/>
    <col min="15370" max="15616" width="8.88671875" style="679"/>
    <col min="15617" max="15617" width="3.5546875" style="679" customWidth="1"/>
    <col min="15618" max="15618" width="42.109375" style="679" customWidth="1"/>
    <col min="15619" max="15619" width="3.88671875" style="679" customWidth="1"/>
    <col min="15620" max="15620" width="7" style="679" customWidth="1"/>
    <col min="15621" max="15621" width="8.33203125" style="679" customWidth="1"/>
    <col min="15622" max="15622" width="10.44140625" style="679" customWidth="1"/>
    <col min="15623" max="15623" width="7.88671875" style="679" customWidth="1"/>
    <col min="15624" max="15624" width="11" style="679" customWidth="1"/>
    <col min="15625" max="15625" width="1.109375" style="679" customWidth="1"/>
    <col min="15626" max="15872" width="8.88671875" style="679"/>
    <col min="15873" max="15873" width="3.5546875" style="679" customWidth="1"/>
    <col min="15874" max="15874" width="42.109375" style="679" customWidth="1"/>
    <col min="15875" max="15875" width="3.88671875" style="679" customWidth="1"/>
    <col min="15876" max="15876" width="7" style="679" customWidth="1"/>
    <col min="15877" max="15877" width="8.33203125" style="679" customWidth="1"/>
    <col min="15878" max="15878" width="10.44140625" style="679" customWidth="1"/>
    <col min="15879" max="15879" width="7.88671875" style="679" customWidth="1"/>
    <col min="15880" max="15880" width="11" style="679" customWidth="1"/>
    <col min="15881" max="15881" width="1.109375" style="679" customWidth="1"/>
    <col min="15882" max="16128" width="8.88671875" style="679"/>
    <col min="16129" max="16129" width="3.5546875" style="679" customWidth="1"/>
    <col min="16130" max="16130" width="42.109375" style="679" customWidth="1"/>
    <col min="16131" max="16131" width="3.88671875" style="679" customWidth="1"/>
    <col min="16132" max="16132" width="7" style="679" customWidth="1"/>
    <col min="16133" max="16133" width="8.33203125" style="679" customWidth="1"/>
    <col min="16134" max="16134" width="10.44140625" style="679" customWidth="1"/>
    <col min="16135" max="16135" width="7.88671875" style="679" customWidth="1"/>
    <col min="16136" max="16136" width="11" style="679" customWidth="1"/>
    <col min="16137" max="16137" width="1.109375" style="679" customWidth="1"/>
    <col min="16138" max="16384" width="8.88671875" style="679"/>
  </cols>
  <sheetData>
    <row r="1" spans="1:2">
      <c r="B1" s="680" t="s">
        <v>3219</v>
      </c>
    </row>
    <row r="2" spans="1:2" ht="12.75" customHeight="1">
      <c r="B2" s="681" t="s">
        <v>3220</v>
      </c>
    </row>
    <row r="3" spans="1:2" ht="12.75" customHeight="1"/>
    <row r="4" spans="1:2" ht="18.75" customHeight="1">
      <c r="A4" s="682" t="s">
        <v>3221</v>
      </c>
    </row>
    <row r="5" spans="1:2" ht="12" customHeight="1"/>
    <row r="6" spans="1:2" ht="12" customHeight="1"/>
    <row r="7" spans="1:2" ht="12" customHeight="1"/>
    <row r="8" spans="1:2" ht="12" customHeight="1"/>
    <row r="9" spans="1:2" ht="12" customHeight="1"/>
    <row r="10" spans="1:2" ht="12" customHeight="1"/>
    <row r="11" spans="1:2" ht="12" customHeight="1"/>
    <row r="12" spans="1:2" ht="12" customHeight="1"/>
    <row r="13" spans="1:2" ht="12" customHeight="1"/>
    <row r="14" spans="1:2" ht="12" customHeight="1"/>
    <row r="15" spans="1:2" ht="12" customHeight="1"/>
    <row r="16" spans="1:2" ht="8.1" customHeight="1"/>
    <row r="17" spans="1:8" ht="12" customHeight="1"/>
    <row r="19" spans="1:8" ht="24.75" customHeight="1">
      <c r="A19" s="683" t="s">
        <v>3222</v>
      </c>
      <c r="B19" s="684" t="s">
        <v>3223</v>
      </c>
      <c r="C19" s="685" t="s">
        <v>3224</v>
      </c>
      <c r="D19" s="686" t="s">
        <v>3225</v>
      </c>
      <c r="E19" s="687" t="s">
        <v>3226</v>
      </c>
      <c r="F19" s="687" t="s">
        <v>3227</v>
      </c>
      <c r="G19" s="687" t="s">
        <v>3228</v>
      </c>
      <c r="H19" s="687" t="s">
        <v>3229</v>
      </c>
    </row>
    <row r="20" spans="1:8">
      <c r="A20" s="688"/>
      <c r="B20" s="689" t="s">
        <v>3230</v>
      </c>
      <c r="C20" s="690"/>
      <c r="D20" s="691" t="s">
        <v>3231</v>
      </c>
      <c r="E20" s="692"/>
      <c r="F20" s="692"/>
      <c r="G20" s="692"/>
      <c r="H20" s="692"/>
    </row>
    <row r="21" spans="1:8" ht="23.1" customHeight="1">
      <c r="A21" s="693">
        <v>0.21</v>
      </c>
      <c r="B21" s="694" t="s">
        <v>3232</v>
      </c>
      <c r="C21" s="695" t="s">
        <v>49</v>
      </c>
      <c r="D21" s="696">
        <v>1</v>
      </c>
      <c r="E21" s="697"/>
      <c r="F21" s="697">
        <f t="shared" ref="F21:F29" si="0">D21*E21</f>
        <v>0</v>
      </c>
      <c r="G21" s="697"/>
      <c r="H21" s="697">
        <f t="shared" ref="H21:H29" si="1">D21*G21</f>
        <v>0</v>
      </c>
    </row>
    <row r="22" spans="1:8" ht="12.6" customHeight="1">
      <c r="A22" s="698">
        <v>0.21</v>
      </c>
      <c r="B22" s="699" t="s">
        <v>3233</v>
      </c>
      <c r="C22" s="700" t="s">
        <v>49</v>
      </c>
      <c r="D22" s="701">
        <v>7</v>
      </c>
      <c r="E22" s="702"/>
      <c r="F22" s="702">
        <f t="shared" si="0"/>
        <v>0</v>
      </c>
      <c r="G22" s="702"/>
      <c r="H22" s="702">
        <f t="shared" si="1"/>
        <v>0</v>
      </c>
    </row>
    <row r="23" spans="1:8" ht="23.1" customHeight="1">
      <c r="A23" s="693">
        <v>0.21</v>
      </c>
      <c r="B23" s="694" t="s">
        <v>3234</v>
      </c>
      <c r="C23" s="695" t="s">
        <v>49</v>
      </c>
      <c r="D23" s="696">
        <v>1</v>
      </c>
      <c r="E23" s="697"/>
      <c r="F23" s="697">
        <f t="shared" si="0"/>
        <v>0</v>
      </c>
      <c r="G23" s="697"/>
      <c r="H23" s="697">
        <f t="shared" si="1"/>
        <v>0</v>
      </c>
    </row>
    <row r="24" spans="1:8" ht="23.1" customHeight="1">
      <c r="A24" s="693">
        <v>0.21</v>
      </c>
      <c r="B24" s="694" t="s">
        <v>3235</v>
      </c>
      <c r="C24" s="695" t="s">
        <v>49</v>
      </c>
      <c r="D24" s="696">
        <v>1</v>
      </c>
      <c r="E24" s="697"/>
      <c r="F24" s="697">
        <f t="shared" si="0"/>
        <v>0</v>
      </c>
      <c r="G24" s="697"/>
      <c r="H24" s="697">
        <f t="shared" si="1"/>
        <v>0</v>
      </c>
    </row>
    <row r="25" spans="1:8" ht="23.1" customHeight="1">
      <c r="A25" s="693">
        <v>0.21</v>
      </c>
      <c r="B25" s="694" t="s">
        <v>3236</v>
      </c>
      <c r="C25" s="695" t="s">
        <v>49</v>
      </c>
      <c r="D25" s="696">
        <v>1</v>
      </c>
      <c r="E25" s="697"/>
      <c r="F25" s="697">
        <f t="shared" si="0"/>
        <v>0</v>
      </c>
      <c r="G25" s="697"/>
      <c r="H25" s="697">
        <f t="shared" si="1"/>
        <v>0</v>
      </c>
    </row>
    <row r="26" spans="1:8" ht="12.6" customHeight="1">
      <c r="A26" s="698">
        <v>0.21</v>
      </c>
      <c r="B26" s="694" t="s">
        <v>3237</v>
      </c>
      <c r="C26" s="700" t="s">
        <v>49</v>
      </c>
      <c r="D26" s="701">
        <v>1</v>
      </c>
      <c r="E26" s="702"/>
      <c r="F26" s="702">
        <f t="shared" si="0"/>
        <v>0</v>
      </c>
      <c r="G26" s="702"/>
      <c r="H26" s="702">
        <f t="shared" si="1"/>
        <v>0</v>
      </c>
    </row>
    <row r="27" spans="1:8" ht="23.1" customHeight="1">
      <c r="A27" s="693">
        <v>0.21</v>
      </c>
      <c r="B27" s="694" t="s">
        <v>3238</v>
      </c>
      <c r="C27" s="695" t="s">
        <v>49</v>
      </c>
      <c r="D27" s="696">
        <v>6</v>
      </c>
      <c r="E27" s="697"/>
      <c r="F27" s="697">
        <f t="shared" si="0"/>
        <v>0</v>
      </c>
      <c r="G27" s="697"/>
      <c r="H27" s="697">
        <f t="shared" si="1"/>
        <v>0</v>
      </c>
    </row>
    <row r="28" spans="1:8" ht="12.6" customHeight="1">
      <c r="A28" s="698">
        <v>0.21</v>
      </c>
      <c r="B28" s="694" t="s">
        <v>3239</v>
      </c>
      <c r="C28" s="700" t="s">
        <v>49</v>
      </c>
      <c r="D28" s="701">
        <v>6</v>
      </c>
      <c r="E28" s="702"/>
      <c r="F28" s="702">
        <f t="shared" si="0"/>
        <v>0</v>
      </c>
      <c r="G28" s="702"/>
      <c r="H28" s="702">
        <f t="shared" si="1"/>
        <v>0</v>
      </c>
    </row>
    <row r="29" spans="1:8" ht="12.6" customHeight="1">
      <c r="A29" s="698">
        <v>0.21</v>
      </c>
      <c r="B29" s="703" t="s">
        <v>3240</v>
      </c>
      <c r="C29" s="700" t="s">
        <v>49</v>
      </c>
      <c r="D29" s="701">
        <v>3</v>
      </c>
      <c r="E29" s="702"/>
      <c r="F29" s="702">
        <f t="shared" si="0"/>
        <v>0</v>
      </c>
      <c r="G29" s="702"/>
      <c r="H29" s="702">
        <f t="shared" si="1"/>
        <v>0</v>
      </c>
    </row>
    <row r="30" spans="1:8" ht="12.6" customHeight="1">
      <c r="A30" s="698">
        <v>0.21</v>
      </c>
      <c r="B30" s="694" t="s">
        <v>3241</v>
      </c>
      <c r="C30" s="700" t="s">
        <v>49</v>
      </c>
      <c r="D30" s="701">
        <v>6</v>
      </c>
      <c r="E30" s="702"/>
      <c r="F30" s="702">
        <f>D30*E30</f>
        <v>0</v>
      </c>
      <c r="G30" s="702"/>
      <c r="H30" s="702">
        <f>D30*G30</f>
        <v>0</v>
      </c>
    </row>
    <row r="31" spans="1:8" ht="12.6" customHeight="1">
      <c r="A31" s="698">
        <v>0.21</v>
      </c>
      <c r="B31" s="694" t="s">
        <v>3242</v>
      </c>
      <c r="C31" s="700" t="s">
        <v>49</v>
      </c>
      <c r="D31" s="701">
        <v>1</v>
      </c>
      <c r="E31" s="702"/>
      <c r="F31" s="702">
        <f>D31*E31</f>
        <v>0</v>
      </c>
      <c r="G31" s="702"/>
      <c r="H31" s="702">
        <f>D31*G31</f>
        <v>0</v>
      </c>
    </row>
    <row r="32" spans="1:8" ht="12.6" customHeight="1">
      <c r="A32" s="698">
        <v>0.21</v>
      </c>
      <c r="B32" s="694" t="s">
        <v>3243</v>
      </c>
      <c r="C32" s="700" t="s">
        <v>49</v>
      </c>
      <c r="D32" s="701">
        <v>4</v>
      </c>
      <c r="E32" s="702"/>
      <c r="F32" s="702">
        <f>D32*E32</f>
        <v>0</v>
      </c>
      <c r="G32" s="702"/>
      <c r="H32" s="702">
        <f>D32*G32</f>
        <v>0</v>
      </c>
    </row>
    <row r="33" spans="1:8" ht="12.6" customHeight="1">
      <c r="A33" s="698">
        <v>0.21</v>
      </c>
      <c r="B33" s="694" t="s">
        <v>3244</v>
      </c>
      <c r="C33" s="700" t="s">
        <v>49</v>
      </c>
      <c r="D33" s="701">
        <v>3</v>
      </c>
      <c r="E33" s="702"/>
      <c r="F33" s="702">
        <f>D33*E33</f>
        <v>0</v>
      </c>
      <c r="G33" s="702"/>
      <c r="H33" s="702">
        <f>D33*G33</f>
        <v>0</v>
      </c>
    </row>
    <row r="34" spans="1:8">
      <c r="A34" s="704"/>
      <c r="B34" s="705" t="s">
        <v>3245</v>
      </c>
      <c r="C34" s="706"/>
      <c r="D34" s="707" t="s">
        <v>3231</v>
      </c>
      <c r="E34" s="708"/>
      <c r="F34" s="708"/>
      <c r="G34" s="708"/>
      <c r="H34" s="708"/>
    </row>
    <row r="35" spans="1:8" ht="12.6" customHeight="1">
      <c r="A35" s="698">
        <v>0.21</v>
      </c>
      <c r="B35" s="694" t="s">
        <v>3246</v>
      </c>
      <c r="C35" s="700" t="s">
        <v>288</v>
      </c>
      <c r="D35" s="701">
        <v>96</v>
      </c>
      <c r="E35" s="702"/>
      <c r="F35" s="702">
        <f t="shared" ref="F35:F47" si="2">D35*E35</f>
        <v>0</v>
      </c>
      <c r="G35" s="702"/>
      <c r="H35" s="702">
        <f t="shared" ref="H35:H47" si="3">D35*G35</f>
        <v>0</v>
      </c>
    </row>
    <row r="36" spans="1:8" ht="23.1" customHeight="1">
      <c r="A36" s="693">
        <v>0.21</v>
      </c>
      <c r="B36" s="694" t="s">
        <v>3247</v>
      </c>
      <c r="C36" s="695" t="s">
        <v>288</v>
      </c>
      <c r="D36" s="696">
        <v>278</v>
      </c>
      <c r="E36" s="697"/>
      <c r="F36" s="697">
        <f t="shared" si="2"/>
        <v>0</v>
      </c>
      <c r="G36" s="697"/>
      <c r="H36" s="697">
        <f t="shared" si="3"/>
        <v>0</v>
      </c>
    </row>
    <row r="37" spans="1:8" ht="12.6" customHeight="1">
      <c r="A37" s="698">
        <v>0.21</v>
      </c>
      <c r="B37" s="694" t="s">
        <v>3248</v>
      </c>
      <c r="C37" s="700" t="s">
        <v>288</v>
      </c>
      <c r="D37" s="701">
        <v>30</v>
      </c>
      <c r="E37" s="702"/>
      <c r="F37" s="702">
        <f t="shared" si="2"/>
        <v>0</v>
      </c>
      <c r="G37" s="702"/>
      <c r="H37" s="702">
        <f t="shared" si="3"/>
        <v>0</v>
      </c>
    </row>
    <row r="38" spans="1:8" ht="12.6" customHeight="1">
      <c r="A38" s="698">
        <v>0.21</v>
      </c>
      <c r="B38" s="694" t="s">
        <v>3249</v>
      </c>
      <c r="C38" s="700" t="s">
        <v>288</v>
      </c>
      <c r="D38" s="701">
        <v>42</v>
      </c>
      <c r="E38" s="702"/>
      <c r="F38" s="702">
        <f t="shared" si="2"/>
        <v>0</v>
      </c>
      <c r="G38" s="702"/>
      <c r="H38" s="702">
        <f t="shared" si="3"/>
        <v>0</v>
      </c>
    </row>
    <row r="39" spans="1:8" ht="12.6" customHeight="1">
      <c r="A39" s="698">
        <v>0.21</v>
      </c>
      <c r="B39" s="694" t="s">
        <v>3250</v>
      </c>
      <c r="C39" s="700" t="s">
        <v>288</v>
      </c>
      <c r="D39" s="701">
        <v>21</v>
      </c>
      <c r="E39" s="702"/>
      <c r="F39" s="702">
        <f t="shared" si="2"/>
        <v>0</v>
      </c>
      <c r="G39" s="702"/>
      <c r="H39" s="702">
        <f t="shared" si="3"/>
        <v>0</v>
      </c>
    </row>
    <row r="40" spans="1:8" ht="23.1" customHeight="1">
      <c r="A40" s="693">
        <v>0.21</v>
      </c>
      <c r="B40" s="694" t="s">
        <v>3251</v>
      </c>
      <c r="C40" s="695" t="s">
        <v>49</v>
      </c>
      <c r="D40" s="696">
        <v>26</v>
      </c>
      <c r="E40" s="697"/>
      <c r="F40" s="697">
        <f t="shared" si="2"/>
        <v>0</v>
      </c>
      <c r="G40" s="697"/>
      <c r="H40" s="697">
        <f t="shared" si="3"/>
        <v>0</v>
      </c>
    </row>
    <row r="41" spans="1:8" ht="12.6" customHeight="1">
      <c r="A41" s="698">
        <v>0.21</v>
      </c>
      <c r="B41" s="694" t="s">
        <v>3252</v>
      </c>
      <c r="C41" s="700" t="s">
        <v>49</v>
      </c>
      <c r="D41" s="701">
        <v>76</v>
      </c>
      <c r="E41" s="702"/>
      <c r="F41" s="702">
        <f t="shared" si="2"/>
        <v>0</v>
      </c>
      <c r="G41" s="702"/>
      <c r="H41" s="702">
        <f t="shared" si="3"/>
        <v>0</v>
      </c>
    </row>
    <row r="42" spans="1:8" ht="12.6" customHeight="1">
      <c r="A42" s="698">
        <v>0.21</v>
      </c>
      <c r="B42" s="694" t="s">
        <v>3253</v>
      </c>
      <c r="C42" s="700" t="s">
        <v>288</v>
      </c>
      <c r="D42" s="701">
        <v>18</v>
      </c>
      <c r="E42" s="702"/>
      <c r="F42" s="702">
        <f t="shared" si="2"/>
        <v>0</v>
      </c>
      <c r="G42" s="702"/>
      <c r="H42" s="702">
        <f t="shared" si="3"/>
        <v>0</v>
      </c>
    </row>
    <row r="43" spans="1:8" ht="23.1" customHeight="1">
      <c r="A43" s="693">
        <v>0.21</v>
      </c>
      <c r="B43" s="694" t="s">
        <v>3254</v>
      </c>
      <c r="C43" s="695" t="s">
        <v>49</v>
      </c>
      <c r="D43" s="696">
        <v>28</v>
      </c>
      <c r="E43" s="697"/>
      <c r="F43" s="697">
        <f t="shared" si="2"/>
        <v>0</v>
      </c>
      <c r="G43" s="697"/>
      <c r="H43" s="697">
        <f t="shared" si="3"/>
        <v>0</v>
      </c>
    </row>
    <row r="44" spans="1:8" ht="23.1" customHeight="1">
      <c r="A44" s="693">
        <v>0.21</v>
      </c>
      <c r="B44" s="694" t="s">
        <v>3255</v>
      </c>
      <c r="C44" s="695" t="s">
        <v>49</v>
      </c>
      <c r="D44" s="696">
        <v>2</v>
      </c>
      <c r="E44" s="697"/>
      <c r="F44" s="697">
        <f t="shared" si="2"/>
        <v>0</v>
      </c>
      <c r="G44" s="697"/>
      <c r="H44" s="697">
        <f t="shared" si="3"/>
        <v>0</v>
      </c>
    </row>
    <row r="45" spans="1:8" ht="23.1" customHeight="1">
      <c r="A45" s="693">
        <v>0.21</v>
      </c>
      <c r="B45" s="694" t="s">
        <v>3256</v>
      </c>
      <c r="C45" s="695" t="s">
        <v>49</v>
      </c>
      <c r="D45" s="696">
        <v>2</v>
      </c>
      <c r="E45" s="697"/>
      <c r="F45" s="697">
        <f t="shared" si="2"/>
        <v>0</v>
      </c>
      <c r="G45" s="697"/>
      <c r="H45" s="697">
        <f t="shared" si="3"/>
        <v>0</v>
      </c>
    </row>
    <row r="46" spans="1:8" ht="12.6" customHeight="1">
      <c r="A46" s="698">
        <v>0.21</v>
      </c>
      <c r="B46" s="694" t="s">
        <v>3257</v>
      </c>
      <c r="C46" s="700" t="s">
        <v>288</v>
      </c>
      <c r="D46" s="701">
        <v>94</v>
      </c>
      <c r="E46" s="702"/>
      <c r="F46" s="702">
        <f t="shared" si="2"/>
        <v>0</v>
      </c>
      <c r="G46" s="702"/>
      <c r="H46" s="702">
        <f t="shared" si="3"/>
        <v>0</v>
      </c>
    </row>
    <row r="47" spans="1:8" ht="12.6" customHeight="1" thickBot="1">
      <c r="A47" s="698">
        <v>0.21</v>
      </c>
      <c r="B47" s="694" t="s">
        <v>3258</v>
      </c>
      <c r="C47" s="700" t="s">
        <v>49</v>
      </c>
      <c r="D47" s="701">
        <v>1</v>
      </c>
      <c r="E47" s="702"/>
      <c r="F47" s="702">
        <f t="shared" si="2"/>
        <v>0</v>
      </c>
      <c r="G47" s="702"/>
      <c r="H47" s="702">
        <f t="shared" si="3"/>
        <v>0</v>
      </c>
    </row>
    <row r="48" spans="1:8">
      <c r="A48" s="709"/>
      <c r="B48" s="710" t="s">
        <v>3259</v>
      </c>
      <c r="C48" s="711"/>
      <c r="D48" s="712" t="s">
        <v>3231</v>
      </c>
      <c r="E48" s="711"/>
      <c r="F48" s="711"/>
      <c r="G48" s="711"/>
      <c r="H48" s="711"/>
    </row>
    <row r="49" spans="1:8" ht="12.6" customHeight="1">
      <c r="A49" s="698">
        <v>0.21</v>
      </c>
      <c r="B49" s="703" t="s">
        <v>3260</v>
      </c>
      <c r="C49" s="713"/>
      <c r="D49" s="691" t="s">
        <v>3231</v>
      </c>
      <c r="F49" s="692"/>
      <c r="G49" s="692"/>
      <c r="H49" s="692">
        <f>SUM(F21:F33)</f>
        <v>0</v>
      </c>
    </row>
    <row r="50" spans="1:8" ht="12.6" customHeight="1">
      <c r="A50" s="698">
        <v>0.21</v>
      </c>
      <c r="B50" s="703" t="s">
        <v>3261</v>
      </c>
      <c r="C50" s="713"/>
      <c r="D50" s="691" t="s">
        <v>3231</v>
      </c>
      <c r="E50" s="692"/>
      <c r="F50" s="692"/>
      <c r="G50" s="692"/>
      <c r="H50" s="692">
        <f>SUM(H21:H33)</f>
        <v>0</v>
      </c>
    </row>
    <row r="51" spans="1:8" ht="12.6" customHeight="1">
      <c r="A51" s="698">
        <v>0.21</v>
      </c>
      <c r="B51" s="703" t="s">
        <v>3262</v>
      </c>
      <c r="C51" s="713"/>
      <c r="D51" s="691" t="s">
        <v>3231</v>
      </c>
      <c r="E51" s="692"/>
      <c r="F51" s="692"/>
      <c r="G51" s="692"/>
      <c r="H51" s="692">
        <f>SUM(F35:F47)</f>
        <v>0</v>
      </c>
    </row>
    <row r="52" spans="1:8" ht="12.6" customHeight="1">
      <c r="A52" s="698">
        <v>0.21</v>
      </c>
      <c r="B52" s="703" t="s">
        <v>3263</v>
      </c>
      <c r="C52" s="713"/>
      <c r="D52" s="691" t="s">
        <v>3231</v>
      </c>
      <c r="E52" s="692"/>
      <c r="F52" s="692"/>
      <c r="G52" s="692"/>
      <c r="H52" s="692">
        <f>SUM(H35:H47)</f>
        <v>0</v>
      </c>
    </row>
    <row r="53" spans="1:8" ht="12.6" customHeight="1">
      <c r="A53" s="698">
        <v>0.21</v>
      </c>
      <c r="B53" s="703" t="s">
        <v>3264</v>
      </c>
      <c r="C53" s="714" t="s">
        <v>2649</v>
      </c>
      <c r="D53" s="701">
        <v>16</v>
      </c>
      <c r="E53" s="692"/>
      <c r="F53" s="692"/>
      <c r="G53" s="692"/>
      <c r="H53" s="692">
        <v>0</v>
      </c>
    </row>
    <row r="54" spans="1:8" ht="12.6" customHeight="1">
      <c r="A54" s="698">
        <v>0.21</v>
      </c>
      <c r="B54" s="703" t="s">
        <v>3265</v>
      </c>
      <c r="C54" s="714" t="s">
        <v>2649</v>
      </c>
      <c r="D54" s="701">
        <v>8</v>
      </c>
      <c r="E54" s="692"/>
      <c r="F54" s="692"/>
      <c r="G54" s="692"/>
      <c r="H54" s="692">
        <v>0</v>
      </c>
    </row>
    <row r="55" spans="1:8" ht="12.6" customHeight="1">
      <c r="A55" s="698">
        <v>0.21</v>
      </c>
      <c r="B55" s="703" t="s">
        <v>3266</v>
      </c>
      <c r="C55" s="714" t="s">
        <v>2649</v>
      </c>
      <c r="D55" s="701">
        <v>8</v>
      </c>
      <c r="E55" s="692"/>
      <c r="F55" s="692"/>
      <c r="G55" s="692"/>
      <c r="H55" s="692">
        <v>0</v>
      </c>
    </row>
    <row r="56" spans="1:8" ht="12.6" customHeight="1">
      <c r="A56" s="698">
        <v>0.21</v>
      </c>
      <c r="B56" s="703" t="s">
        <v>3267</v>
      </c>
      <c r="C56" s="714" t="s">
        <v>2649</v>
      </c>
      <c r="D56" s="701">
        <v>8</v>
      </c>
      <c r="E56" s="692"/>
      <c r="F56" s="692"/>
      <c r="G56" s="692"/>
      <c r="H56" s="692">
        <v>0</v>
      </c>
    </row>
    <row r="57" spans="1:8" ht="12.6" customHeight="1">
      <c r="A57" s="698">
        <v>0.21</v>
      </c>
      <c r="B57" s="703" t="s">
        <v>3268</v>
      </c>
      <c r="C57" s="714" t="s">
        <v>2649</v>
      </c>
      <c r="D57" s="701">
        <v>24</v>
      </c>
      <c r="E57" s="692"/>
      <c r="F57" s="692"/>
      <c r="G57" s="692"/>
      <c r="H57" s="692">
        <v>0</v>
      </c>
    </row>
    <row r="58" spans="1:8" ht="12.6" customHeight="1">
      <c r="A58" s="698">
        <v>0.21</v>
      </c>
      <c r="B58" s="703" t="s">
        <v>3269</v>
      </c>
      <c r="C58" s="713"/>
      <c r="D58" s="691" t="s">
        <v>3231</v>
      </c>
      <c r="E58" s="692"/>
      <c r="F58" s="692"/>
      <c r="G58" s="692"/>
      <c r="H58" s="692">
        <v>0</v>
      </c>
    </row>
    <row r="59" spans="1:8" ht="12.75" customHeight="1">
      <c r="A59" s="715"/>
      <c r="B59" s="716" t="s">
        <v>3270</v>
      </c>
      <c r="C59" s="717"/>
      <c r="D59" s="707" t="s">
        <v>3231</v>
      </c>
      <c r="E59" s="718"/>
      <c r="F59" s="718"/>
      <c r="G59" s="718"/>
      <c r="H59" s="718">
        <f>SUM(H49:H58)</f>
        <v>0</v>
      </c>
    </row>
    <row r="60" spans="1:8" ht="12.75" customHeight="1">
      <c r="A60" s="688"/>
      <c r="B60" s="703" t="s">
        <v>3271</v>
      </c>
      <c r="C60" s="719"/>
      <c r="D60" s="691" t="s">
        <v>3231</v>
      </c>
      <c r="E60" s="720"/>
      <c r="F60" s="720"/>
      <c r="G60" s="720"/>
      <c r="H60" s="692">
        <f>H59*21%</f>
        <v>0</v>
      </c>
    </row>
    <row r="61" spans="1:8" ht="12.75" customHeight="1" thickBot="1">
      <c r="A61" s="721"/>
      <c r="B61" s="722" t="s">
        <v>2991</v>
      </c>
      <c r="C61" s="723"/>
      <c r="D61" s="724" t="s">
        <v>3231</v>
      </c>
      <c r="E61" s="725"/>
      <c r="F61" s="725"/>
      <c r="G61" s="725"/>
      <c r="H61" s="725">
        <f>SUM(H59:H60)</f>
        <v>0</v>
      </c>
    </row>
  </sheetData>
  <sheetProtection selectLockedCells="1" selectUnlockedCells="1"/>
  <pageMargins left="0.59027777777777779" right="0.2361111111111111" top="0.31527777777777777" bottom="0.55138888888888893" header="0.51180555555555551" footer="0.51180555555555551"/>
  <pageSetup paperSize="9" firstPageNumber="0" orientation="portrait" r:id="rId1"/>
  <headerFooter alignWithMargins="0"/>
  <drawing r:id="rId2"/>
  <legacyDrawing r:id="rId3"/>
  <oleObjects>
    <mc:AlternateContent xmlns:mc="http://schemas.openxmlformats.org/markup-compatibility/2006">
      <mc:Choice Requires="x14">
        <oleObject progId="Word.Document.8" shapeId="12289" r:id="rId4">
          <objectPr defaultSize="0" autoPict="0" r:id="rId5">
            <anchor moveWithCells="1">
              <from>
                <xdr:col>0</xdr:col>
                <xdr:colOff>22860</xdr:colOff>
                <xdr:row>4</xdr:row>
                <xdr:rowOff>106680</xdr:rowOff>
              </from>
              <to>
                <xdr:col>8</xdr:col>
                <xdr:colOff>7620</xdr:colOff>
                <xdr:row>17</xdr:row>
                <xdr:rowOff>129540</xdr:rowOff>
              </to>
            </anchor>
          </objectPr>
        </oleObject>
      </mc:Choice>
      <mc:Fallback>
        <oleObject progId="Word.Document.8" shapeId="1228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8A1A0-3C05-4DAB-9A1B-354C7CAEA1C4}">
  <sheetPr>
    <pageSetUpPr fitToPage="1"/>
  </sheetPr>
  <dimension ref="A1:F16"/>
  <sheetViews>
    <sheetView showZeros="0" zoomScaleNormal="100" zoomScaleSheetLayoutView="100" workbookViewId="0">
      <selection activeCell="C32" sqref="C32"/>
    </sheetView>
  </sheetViews>
  <sheetFormatPr defaultColWidth="9.109375" defaultRowHeight="13.2"/>
  <cols>
    <col min="1" max="1" width="5" style="16" customWidth="1"/>
    <col min="2" max="2" width="45.44140625" style="1" customWidth="1"/>
    <col min="3" max="3" width="14.5546875" style="1" customWidth="1"/>
    <col min="4" max="4" width="19.33203125" style="1" customWidth="1"/>
    <col min="5" max="5" width="9.109375" style="1"/>
    <col min="6" max="6" width="12.6640625" style="1" bestFit="1" customWidth="1"/>
    <col min="7" max="16384" width="9.109375" style="1"/>
  </cols>
  <sheetData>
    <row r="1" spans="1:6" ht="15.75" customHeight="1">
      <c r="A1" s="730" t="s">
        <v>0</v>
      </c>
      <c r="B1" s="730" t="s">
        <v>1</v>
      </c>
      <c r="C1" s="730" t="s">
        <v>2</v>
      </c>
      <c r="D1" s="730" t="s">
        <v>3</v>
      </c>
    </row>
    <row r="2" spans="1:6" ht="16.5" customHeight="1">
      <c r="A2" s="730"/>
      <c r="B2" s="730"/>
      <c r="C2" s="730"/>
      <c r="D2" s="730"/>
    </row>
    <row r="3" spans="1:6" ht="30" customHeight="1">
      <c r="A3" s="2"/>
      <c r="B3" s="3" t="s">
        <v>9</v>
      </c>
      <c r="C3" s="5"/>
      <c r="D3" s="17" t="s">
        <v>10</v>
      </c>
    </row>
    <row r="4" spans="1:6">
      <c r="A4" s="7">
        <v>1</v>
      </c>
      <c r="B4" s="4" t="s">
        <v>4</v>
      </c>
      <c r="C4" s="5"/>
      <c r="D4" s="6"/>
    </row>
    <row r="5" spans="1:6">
      <c r="A5" s="7">
        <f>A4+1</f>
        <v>2</v>
      </c>
      <c r="B5" s="10" t="s">
        <v>11</v>
      </c>
      <c r="C5" s="5">
        <f>'Technologická část'!I113</f>
        <v>0</v>
      </c>
      <c r="D5" s="6"/>
      <c r="F5" s="11"/>
    </row>
    <row r="6" spans="1:6">
      <c r="A6" s="7">
        <f t="shared" ref="A6:A16" si="0">A5+1</f>
        <v>3</v>
      </c>
      <c r="B6" s="10" t="s">
        <v>12</v>
      </c>
      <c r="C6" s="5">
        <f>'Stavební část'!G8</f>
        <v>0</v>
      </c>
      <c r="D6" s="6"/>
    </row>
    <row r="7" spans="1:6">
      <c r="A7" s="7">
        <f t="shared" si="0"/>
        <v>4</v>
      </c>
      <c r="B7" s="10" t="s">
        <v>13</v>
      </c>
      <c r="C7" s="5">
        <f>'Elektro část'!K10</f>
        <v>0</v>
      </c>
      <c r="D7" s="6"/>
    </row>
    <row r="8" spans="1:6">
      <c r="A8" s="7">
        <f t="shared" si="0"/>
        <v>5</v>
      </c>
      <c r="B8" s="10" t="s">
        <v>14</v>
      </c>
      <c r="C8" s="5">
        <f>'MaR+ASŘ - sklad'!K11</f>
        <v>0</v>
      </c>
      <c r="D8" s="6"/>
    </row>
    <row r="9" spans="1:6">
      <c r="A9" s="7">
        <f t="shared" si="0"/>
        <v>6</v>
      </c>
      <c r="B9" s="10" t="s">
        <v>15</v>
      </c>
      <c r="C9" s="5">
        <f>'MaR+ASŘ - KZ'!O199</f>
        <v>0</v>
      </c>
      <c r="D9" s="6"/>
    </row>
    <row r="10" spans="1:6">
      <c r="A10" s="7">
        <f t="shared" si="0"/>
        <v>7</v>
      </c>
      <c r="B10" s="10" t="s">
        <v>2947</v>
      </c>
      <c r="C10" s="5">
        <f>'REKAPITULACE LAN, PZTS+VSS'!F36</f>
        <v>0</v>
      </c>
      <c r="D10" s="6"/>
    </row>
    <row r="11" spans="1:6">
      <c r="A11" s="7">
        <f t="shared" si="0"/>
        <v>8</v>
      </c>
      <c r="B11" s="10" t="s">
        <v>16</v>
      </c>
      <c r="C11" s="5">
        <f>EPS!H59</f>
        <v>0</v>
      </c>
      <c r="D11" s="6"/>
    </row>
    <row r="12" spans="1:6">
      <c r="A12" s="7">
        <f t="shared" si="0"/>
        <v>9</v>
      </c>
      <c r="B12" s="4" t="s">
        <v>4</v>
      </c>
      <c r="C12" s="5"/>
      <c r="D12" s="12"/>
    </row>
    <row r="13" spans="1:6" ht="18" customHeight="1">
      <c r="A13" s="7">
        <f t="shared" si="0"/>
        <v>10</v>
      </c>
      <c r="B13" s="8" t="s">
        <v>5</v>
      </c>
      <c r="C13" s="5"/>
      <c r="D13" s="9">
        <f>SUM(C14:C15)</f>
        <v>0</v>
      </c>
    </row>
    <row r="14" spans="1:6">
      <c r="A14" s="7">
        <f t="shared" si="0"/>
        <v>11</v>
      </c>
      <c r="B14" s="4" t="s">
        <v>6</v>
      </c>
      <c r="C14" s="5">
        <v>0</v>
      </c>
      <c r="D14" s="12" t="s">
        <v>7</v>
      </c>
    </row>
    <row r="15" spans="1:6">
      <c r="A15" s="7">
        <f t="shared" si="0"/>
        <v>12</v>
      </c>
      <c r="B15" s="10" t="s">
        <v>4</v>
      </c>
      <c r="C15" s="5"/>
      <c r="D15" s="6"/>
    </row>
    <row r="16" spans="1:6" ht="30" customHeight="1">
      <c r="A16" s="13">
        <f t="shared" si="0"/>
        <v>13</v>
      </c>
      <c r="B16" s="14" t="s">
        <v>8</v>
      </c>
      <c r="C16" s="15">
        <f>SUM(C4:C15)</f>
        <v>0</v>
      </c>
      <c r="D16" s="6"/>
      <c r="F16" s="11"/>
    </row>
  </sheetData>
  <mergeCells count="4">
    <mergeCell ref="C1:C2"/>
    <mergeCell ref="D1:D2"/>
    <mergeCell ref="A1:A2"/>
    <mergeCell ref="B1:B2"/>
  </mergeCells>
  <pageMargins left="0.7" right="0.7" top="0.75" bottom="0.75" header="0.3" footer="0.3"/>
  <pageSetup paperSize="9" fitToHeight="0" orientation="portrait" r:id="rId1"/>
  <headerFooter>
    <oddHeader>&amp;L&amp;"Arial,Obyčejné"&amp;10VAE CONTROLS, s.r.o.&amp;C&amp;"Arial,Obyčejné"&amp;10Cenový rozpočet&amp;R&amp;"Arial,Obyčejné"&amp;10ČEPRO, a.s.</oddHeader>
    <oddFooter>&amp;L&amp;"Arial,Obyčejné"&amp;8&amp;F / &amp;A&amp;R&amp;"Arial,Obyčejné"&amp;8strana &amp;P / &amp;N</oddFooter>
  </headerFooter>
  <rowBreaks count="1" manualBreakCount="1">
    <brk id="16"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95DB1-7FB7-44E7-8E8D-D7280D84DCFE}">
  <sheetPr>
    <pageSetUpPr fitToPage="1"/>
  </sheetPr>
  <dimension ref="A1:L114"/>
  <sheetViews>
    <sheetView showZeros="0" topLeftCell="A84" zoomScaleNormal="100" zoomScaleSheetLayoutView="100" workbookViewId="0">
      <selection activeCell="B119" sqref="B119"/>
    </sheetView>
  </sheetViews>
  <sheetFormatPr defaultColWidth="9.33203125" defaultRowHeight="13.2"/>
  <cols>
    <col min="1" max="1" width="5" style="16" customWidth="1"/>
    <col min="2" max="2" width="75.5546875" style="1" bestFit="1" customWidth="1"/>
    <col min="3" max="4" width="6.44140625" style="1" customWidth="1"/>
    <col min="5" max="5" width="11.33203125" style="1" customWidth="1"/>
    <col min="6" max="6" width="12.33203125" style="1" bestFit="1" customWidth="1"/>
    <col min="7" max="8" width="11.33203125" style="1" customWidth="1"/>
    <col min="9" max="9" width="18" style="1" customWidth="1"/>
    <col min="10" max="10" width="45.6640625" style="1" customWidth="1"/>
    <col min="11" max="11" width="10.88671875" style="1" customWidth="1"/>
    <col min="12" max="16384" width="9.33203125" style="1"/>
  </cols>
  <sheetData>
    <row r="1" spans="1:10" ht="15.75" customHeight="1">
      <c r="A1" s="730" t="s">
        <v>0</v>
      </c>
      <c r="B1" s="730" t="s">
        <v>1</v>
      </c>
      <c r="C1" s="731" t="s">
        <v>48</v>
      </c>
      <c r="D1" s="730" t="s">
        <v>49</v>
      </c>
      <c r="E1" s="730" t="s">
        <v>50</v>
      </c>
      <c r="F1" s="730"/>
      <c r="G1" s="730" t="s">
        <v>51</v>
      </c>
      <c r="H1" s="730"/>
      <c r="I1" s="731" t="s">
        <v>52</v>
      </c>
      <c r="J1" s="730" t="s">
        <v>3</v>
      </c>
    </row>
    <row r="2" spans="1:10" ht="16.5" customHeight="1">
      <c r="A2" s="730"/>
      <c r="B2" s="730"/>
      <c r="C2" s="730"/>
      <c r="D2" s="730"/>
      <c r="E2" s="18" t="s">
        <v>53</v>
      </c>
      <c r="F2" s="18" t="s">
        <v>2</v>
      </c>
      <c r="G2" s="18" t="s">
        <v>53</v>
      </c>
      <c r="H2" s="18" t="s">
        <v>2</v>
      </c>
      <c r="I2" s="731"/>
      <c r="J2" s="730"/>
    </row>
    <row r="3" spans="1:10" ht="30" customHeight="1">
      <c r="A3" s="71"/>
      <c r="B3" s="14" t="s">
        <v>54</v>
      </c>
      <c r="C3" s="12"/>
      <c r="D3" s="71"/>
      <c r="E3" s="72"/>
      <c r="F3" s="72"/>
      <c r="G3" s="14"/>
      <c r="H3" s="72"/>
      <c r="I3" s="72"/>
      <c r="J3" s="73"/>
    </row>
    <row r="4" spans="1:10" ht="14.4">
      <c r="A4" s="74">
        <v>1</v>
      </c>
      <c r="B4" s="75" t="s">
        <v>55</v>
      </c>
      <c r="C4" s="76" t="s">
        <v>49</v>
      </c>
      <c r="D4" s="76">
        <v>12</v>
      </c>
      <c r="E4" s="77"/>
      <c r="F4" s="77">
        <f>E4*D4</f>
        <v>0</v>
      </c>
      <c r="G4" s="77"/>
      <c r="H4" s="77">
        <f>D4*G4</f>
        <v>0</v>
      </c>
      <c r="I4" s="77">
        <f>F4+H4</f>
        <v>0</v>
      </c>
      <c r="J4" s="75"/>
    </row>
    <row r="5" spans="1:10" ht="14.4">
      <c r="A5" s="74">
        <f>A4+1</f>
        <v>2</v>
      </c>
      <c r="B5" s="75" t="s">
        <v>56</v>
      </c>
      <c r="C5" s="76" t="s">
        <v>49</v>
      </c>
      <c r="D5" s="76">
        <v>4</v>
      </c>
      <c r="E5" s="77"/>
      <c r="F5" s="77">
        <f t="shared" ref="F5:F68" si="0">E5*D5</f>
        <v>0</v>
      </c>
      <c r="G5" s="77"/>
      <c r="H5" s="77">
        <f t="shared" ref="H5:H68" si="1">D5*G5</f>
        <v>0</v>
      </c>
      <c r="I5" s="77">
        <f t="shared" ref="I5:I68" si="2">F5+H5</f>
        <v>0</v>
      </c>
      <c r="J5" s="75"/>
    </row>
    <row r="6" spans="1:10" ht="14.4">
      <c r="A6" s="74">
        <f t="shared" ref="A6:A69" si="3">A5+1</f>
        <v>3</v>
      </c>
      <c r="B6" s="75" t="s">
        <v>57</v>
      </c>
      <c r="C6" s="76" t="s">
        <v>49</v>
      </c>
      <c r="D6" s="76">
        <v>3</v>
      </c>
      <c r="E6" s="77"/>
      <c r="F6" s="77">
        <f t="shared" si="0"/>
        <v>0</v>
      </c>
      <c r="G6" s="77"/>
      <c r="H6" s="77">
        <f t="shared" si="1"/>
        <v>0</v>
      </c>
      <c r="I6" s="77">
        <f t="shared" si="2"/>
        <v>0</v>
      </c>
      <c r="J6" s="75"/>
    </row>
    <row r="7" spans="1:10" ht="14.4">
      <c r="A7" s="74">
        <f t="shared" si="3"/>
        <v>4</v>
      </c>
      <c r="B7" s="75" t="s">
        <v>58</v>
      </c>
      <c r="C7" s="76" t="s">
        <v>49</v>
      </c>
      <c r="D7" s="76">
        <v>4</v>
      </c>
      <c r="E7" s="77"/>
      <c r="F7" s="77">
        <f t="shared" si="0"/>
        <v>0</v>
      </c>
      <c r="G7" s="77"/>
      <c r="H7" s="77">
        <f t="shared" si="1"/>
        <v>0</v>
      </c>
      <c r="I7" s="77">
        <f t="shared" si="2"/>
        <v>0</v>
      </c>
      <c r="J7" s="75" t="s">
        <v>59</v>
      </c>
    </row>
    <row r="8" spans="1:10" ht="14.4">
      <c r="A8" s="74">
        <f t="shared" si="3"/>
        <v>5</v>
      </c>
      <c r="B8" s="78" t="s">
        <v>60</v>
      </c>
      <c r="C8" s="76" t="s">
        <v>49</v>
      </c>
      <c r="D8" s="76">
        <v>8</v>
      </c>
      <c r="E8" s="77"/>
      <c r="F8" s="77">
        <f t="shared" si="0"/>
        <v>0</v>
      </c>
      <c r="G8" s="77"/>
      <c r="H8" s="77">
        <f t="shared" si="1"/>
        <v>0</v>
      </c>
      <c r="I8" s="77">
        <f t="shared" si="2"/>
        <v>0</v>
      </c>
      <c r="J8" s="79" t="s">
        <v>61</v>
      </c>
    </row>
    <row r="9" spans="1:10" ht="14.4">
      <c r="A9" s="74">
        <f t="shared" si="3"/>
        <v>6</v>
      </c>
      <c r="B9" s="78" t="s">
        <v>62</v>
      </c>
      <c r="C9" s="76" t="s">
        <v>49</v>
      </c>
      <c r="D9" s="76">
        <v>8</v>
      </c>
      <c r="E9" s="77"/>
      <c r="F9" s="77">
        <f t="shared" si="0"/>
        <v>0</v>
      </c>
      <c r="G9" s="80"/>
      <c r="H9" s="77">
        <f t="shared" si="1"/>
        <v>0</v>
      </c>
      <c r="I9" s="77">
        <f t="shared" si="2"/>
        <v>0</v>
      </c>
      <c r="J9" s="79" t="s">
        <v>63</v>
      </c>
    </row>
    <row r="10" spans="1:10" ht="14.4">
      <c r="A10" s="74">
        <f t="shared" si="3"/>
        <v>7</v>
      </c>
      <c r="B10" s="78" t="s">
        <v>64</v>
      </c>
      <c r="C10" s="76" t="s">
        <v>49</v>
      </c>
      <c r="D10" s="76">
        <v>8</v>
      </c>
      <c r="E10" s="77"/>
      <c r="F10" s="77">
        <f t="shared" si="0"/>
        <v>0</v>
      </c>
      <c r="G10" s="77"/>
      <c r="H10" s="77">
        <f t="shared" si="1"/>
        <v>0</v>
      </c>
      <c r="I10" s="77">
        <f t="shared" si="2"/>
        <v>0</v>
      </c>
      <c r="J10" s="79" t="s">
        <v>65</v>
      </c>
    </row>
    <row r="11" spans="1:10" ht="14.4">
      <c r="A11" s="74">
        <f t="shared" si="3"/>
        <v>8</v>
      </c>
      <c r="B11" s="78" t="s">
        <v>66</v>
      </c>
      <c r="C11" s="76" t="s">
        <v>49</v>
      </c>
      <c r="D11" s="76">
        <v>8</v>
      </c>
      <c r="E11" s="77"/>
      <c r="F11" s="77">
        <f t="shared" si="0"/>
        <v>0</v>
      </c>
      <c r="G11" s="77"/>
      <c r="H11" s="77">
        <f t="shared" si="1"/>
        <v>0</v>
      </c>
      <c r="I11" s="77">
        <f t="shared" si="2"/>
        <v>0</v>
      </c>
      <c r="J11" s="79" t="s">
        <v>67</v>
      </c>
    </row>
    <row r="12" spans="1:10" ht="14.4">
      <c r="A12" s="74">
        <f t="shared" si="3"/>
        <v>9</v>
      </c>
      <c r="B12" s="78" t="s">
        <v>68</v>
      </c>
      <c r="C12" s="76" t="s">
        <v>49</v>
      </c>
      <c r="D12" s="76">
        <v>4</v>
      </c>
      <c r="E12" s="77"/>
      <c r="F12" s="77">
        <f t="shared" si="0"/>
        <v>0</v>
      </c>
      <c r="G12" s="77"/>
      <c r="H12" s="77">
        <f t="shared" si="1"/>
        <v>0</v>
      </c>
      <c r="I12" s="77">
        <f t="shared" si="2"/>
        <v>0</v>
      </c>
      <c r="J12" s="81" t="s">
        <v>69</v>
      </c>
    </row>
    <row r="13" spans="1:10" ht="14.4">
      <c r="A13" s="74">
        <f t="shared" si="3"/>
        <v>10</v>
      </c>
      <c r="B13" s="78" t="s">
        <v>70</v>
      </c>
      <c r="C13" s="76" t="s">
        <v>49</v>
      </c>
      <c r="D13" s="76">
        <v>4</v>
      </c>
      <c r="E13" s="77"/>
      <c r="F13" s="77">
        <f t="shared" si="0"/>
        <v>0</v>
      </c>
      <c r="G13" s="77"/>
      <c r="H13" s="77">
        <f t="shared" si="1"/>
        <v>0</v>
      </c>
      <c r="I13" s="77">
        <f t="shared" si="2"/>
        <v>0</v>
      </c>
      <c r="J13" s="81" t="s">
        <v>69</v>
      </c>
    </row>
    <row r="14" spans="1:10" ht="14.4">
      <c r="A14" s="74">
        <f t="shared" si="3"/>
        <v>11</v>
      </c>
      <c r="B14" s="78" t="s">
        <v>71</v>
      </c>
      <c r="C14" s="76" t="s">
        <v>49</v>
      </c>
      <c r="D14" s="76">
        <v>12</v>
      </c>
      <c r="E14" s="77"/>
      <c r="F14" s="77">
        <f t="shared" si="0"/>
        <v>0</v>
      </c>
      <c r="G14" s="77"/>
      <c r="H14" s="77">
        <f t="shared" si="1"/>
        <v>0</v>
      </c>
      <c r="I14" s="77">
        <f t="shared" si="2"/>
        <v>0</v>
      </c>
      <c r="J14" s="81" t="s">
        <v>69</v>
      </c>
    </row>
    <row r="15" spans="1:10" ht="14.4">
      <c r="A15" s="74">
        <f t="shared" si="3"/>
        <v>12</v>
      </c>
      <c r="B15" s="78" t="s">
        <v>72</v>
      </c>
      <c r="C15" s="76" t="s">
        <v>49</v>
      </c>
      <c r="D15" s="76">
        <v>4</v>
      </c>
      <c r="E15" s="77"/>
      <c r="F15" s="77">
        <f t="shared" si="0"/>
        <v>0</v>
      </c>
      <c r="G15" s="77"/>
      <c r="H15" s="77">
        <f t="shared" si="1"/>
        <v>0</v>
      </c>
      <c r="I15" s="77">
        <f t="shared" si="2"/>
        <v>0</v>
      </c>
      <c r="J15" s="75"/>
    </row>
    <row r="16" spans="1:10" ht="14.4">
      <c r="A16" s="74">
        <f t="shared" si="3"/>
        <v>13</v>
      </c>
      <c r="B16" s="78" t="s">
        <v>73</v>
      </c>
      <c r="C16" s="76" t="s">
        <v>49</v>
      </c>
      <c r="D16" s="76">
        <v>4</v>
      </c>
      <c r="E16" s="77"/>
      <c r="F16" s="77">
        <f t="shared" si="0"/>
        <v>0</v>
      </c>
      <c r="G16" s="77"/>
      <c r="H16" s="77">
        <f t="shared" si="1"/>
        <v>0</v>
      </c>
      <c r="I16" s="77">
        <f t="shared" si="2"/>
        <v>0</v>
      </c>
      <c r="J16" s="75"/>
    </row>
    <row r="17" spans="1:10" ht="14.4">
      <c r="A17" s="74">
        <f t="shared" si="3"/>
        <v>14</v>
      </c>
      <c r="B17" s="82" t="s">
        <v>74</v>
      </c>
      <c r="C17" s="76" t="s">
        <v>49</v>
      </c>
      <c r="D17" s="76">
        <v>96</v>
      </c>
      <c r="E17" s="77"/>
      <c r="F17" s="77">
        <f t="shared" si="0"/>
        <v>0</v>
      </c>
      <c r="G17" s="77"/>
      <c r="H17" s="77">
        <f t="shared" si="1"/>
        <v>0</v>
      </c>
      <c r="I17" s="77">
        <f t="shared" si="2"/>
        <v>0</v>
      </c>
      <c r="J17" s="75"/>
    </row>
    <row r="18" spans="1:10" ht="14.4">
      <c r="A18" s="74">
        <f t="shared" si="3"/>
        <v>15</v>
      </c>
      <c r="B18" s="82" t="s">
        <v>75</v>
      </c>
      <c r="C18" s="76" t="s">
        <v>49</v>
      </c>
      <c r="D18" s="76">
        <v>64</v>
      </c>
      <c r="E18" s="77"/>
      <c r="F18" s="77">
        <f t="shared" si="0"/>
        <v>0</v>
      </c>
      <c r="G18" s="77"/>
      <c r="H18" s="77">
        <f t="shared" si="1"/>
        <v>0</v>
      </c>
      <c r="I18" s="77">
        <f t="shared" si="2"/>
        <v>0</v>
      </c>
      <c r="J18" s="75"/>
    </row>
    <row r="19" spans="1:10" ht="14.4">
      <c r="A19" s="74">
        <f t="shared" si="3"/>
        <v>16</v>
      </c>
      <c r="B19" s="82" t="s">
        <v>76</v>
      </c>
      <c r="C19" s="76" t="s">
        <v>49</v>
      </c>
      <c r="D19" s="76">
        <v>32</v>
      </c>
      <c r="E19" s="77"/>
      <c r="F19" s="77">
        <f t="shared" si="0"/>
        <v>0</v>
      </c>
      <c r="G19" s="77"/>
      <c r="H19" s="77">
        <f t="shared" si="1"/>
        <v>0</v>
      </c>
      <c r="I19" s="77">
        <f t="shared" si="2"/>
        <v>0</v>
      </c>
      <c r="J19" s="75"/>
    </row>
    <row r="20" spans="1:10" ht="14.4">
      <c r="A20" s="74">
        <f t="shared" si="3"/>
        <v>17</v>
      </c>
      <c r="B20" s="82" t="s">
        <v>77</v>
      </c>
      <c r="C20" s="76" t="s">
        <v>49</v>
      </c>
      <c r="D20" s="76">
        <v>440</v>
      </c>
      <c r="E20" s="77"/>
      <c r="F20" s="77">
        <f t="shared" si="0"/>
        <v>0</v>
      </c>
      <c r="G20" s="77"/>
      <c r="H20" s="77">
        <f t="shared" si="1"/>
        <v>0</v>
      </c>
      <c r="I20" s="77">
        <f t="shared" si="2"/>
        <v>0</v>
      </c>
      <c r="J20" s="75"/>
    </row>
    <row r="21" spans="1:10" ht="14.4">
      <c r="A21" s="74">
        <f t="shared" si="3"/>
        <v>18</v>
      </c>
      <c r="B21" s="82" t="s">
        <v>78</v>
      </c>
      <c r="C21" s="76" t="s">
        <v>49</v>
      </c>
      <c r="D21" s="76">
        <v>72</v>
      </c>
      <c r="E21" s="77"/>
      <c r="F21" s="77">
        <f t="shared" si="0"/>
        <v>0</v>
      </c>
      <c r="G21" s="77"/>
      <c r="H21" s="77">
        <f t="shared" si="1"/>
        <v>0</v>
      </c>
      <c r="I21" s="77">
        <f t="shared" si="2"/>
        <v>0</v>
      </c>
      <c r="J21" s="75"/>
    </row>
    <row r="22" spans="1:10" ht="14.4">
      <c r="A22" s="74">
        <f t="shared" si="3"/>
        <v>19</v>
      </c>
      <c r="B22" s="82" t="s">
        <v>79</v>
      </c>
      <c r="C22" s="76" t="s">
        <v>49</v>
      </c>
      <c r="D22" s="76">
        <v>100</v>
      </c>
      <c r="E22" s="77"/>
      <c r="F22" s="77">
        <f t="shared" si="0"/>
        <v>0</v>
      </c>
      <c r="G22" s="77"/>
      <c r="H22" s="77">
        <f t="shared" si="1"/>
        <v>0</v>
      </c>
      <c r="I22" s="77">
        <f t="shared" si="2"/>
        <v>0</v>
      </c>
      <c r="J22" s="75"/>
    </row>
    <row r="23" spans="1:10" ht="14.4">
      <c r="A23" s="74">
        <f t="shared" si="3"/>
        <v>20</v>
      </c>
      <c r="B23" s="78" t="s">
        <v>80</v>
      </c>
      <c r="C23" s="76" t="s">
        <v>49</v>
      </c>
      <c r="D23" s="76">
        <v>4</v>
      </c>
      <c r="E23" s="77"/>
      <c r="F23" s="77">
        <f t="shared" si="0"/>
        <v>0</v>
      </c>
      <c r="G23" s="77"/>
      <c r="H23" s="77">
        <f t="shared" si="1"/>
        <v>0</v>
      </c>
      <c r="I23" s="77">
        <f t="shared" si="2"/>
        <v>0</v>
      </c>
      <c r="J23" s="75"/>
    </row>
    <row r="24" spans="1:10" ht="14.4">
      <c r="A24" s="74">
        <f t="shared" si="3"/>
        <v>21</v>
      </c>
      <c r="B24" s="78" t="s">
        <v>81</v>
      </c>
      <c r="C24" s="76" t="s">
        <v>49</v>
      </c>
      <c r="D24" s="76">
        <v>8</v>
      </c>
      <c r="E24" s="77"/>
      <c r="F24" s="77">
        <f t="shared" si="0"/>
        <v>0</v>
      </c>
      <c r="G24" s="77"/>
      <c r="H24" s="77">
        <f t="shared" si="1"/>
        <v>0</v>
      </c>
      <c r="I24" s="77">
        <f t="shared" si="2"/>
        <v>0</v>
      </c>
      <c r="J24" s="75"/>
    </row>
    <row r="25" spans="1:10" ht="14.4">
      <c r="A25" s="74">
        <f t="shared" si="3"/>
        <v>22</v>
      </c>
      <c r="B25" s="78" t="s">
        <v>82</v>
      </c>
      <c r="C25" s="76" t="s">
        <v>49</v>
      </c>
      <c r="D25" s="76">
        <v>6</v>
      </c>
      <c r="E25" s="77"/>
      <c r="F25" s="77">
        <f t="shared" si="0"/>
        <v>0</v>
      </c>
      <c r="G25" s="77"/>
      <c r="H25" s="77">
        <f t="shared" si="1"/>
        <v>0</v>
      </c>
      <c r="I25" s="77">
        <f t="shared" si="2"/>
        <v>0</v>
      </c>
      <c r="J25" s="75"/>
    </row>
    <row r="26" spans="1:10" ht="14.4">
      <c r="A26" s="74">
        <f t="shared" si="3"/>
        <v>23</v>
      </c>
      <c r="B26" s="78" t="s">
        <v>83</v>
      </c>
      <c r="C26" s="76" t="s">
        <v>49</v>
      </c>
      <c r="D26" s="83">
        <v>19</v>
      </c>
      <c r="E26" s="77"/>
      <c r="F26" s="77">
        <f t="shared" si="0"/>
        <v>0</v>
      </c>
      <c r="G26" s="77"/>
      <c r="H26" s="77">
        <f t="shared" si="1"/>
        <v>0</v>
      </c>
      <c r="I26" s="77">
        <f t="shared" si="2"/>
        <v>0</v>
      </c>
      <c r="J26" s="75"/>
    </row>
    <row r="27" spans="1:10" ht="14.4">
      <c r="A27" s="74">
        <f t="shared" si="3"/>
        <v>24</v>
      </c>
      <c r="B27" s="81" t="s">
        <v>84</v>
      </c>
      <c r="C27" s="76" t="s">
        <v>49</v>
      </c>
      <c r="D27" s="83">
        <v>10</v>
      </c>
      <c r="E27" s="77"/>
      <c r="F27" s="77">
        <f t="shared" si="0"/>
        <v>0</v>
      </c>
      <c r="G27" s="77"/>
      <c r="H27" s="77">
        <f t="shared" si="1"/>
        <v>0</v>
      </c>
      <c r="I27" s="77">
        <f t="shared" si="2"/>
        <v>0</v>
      </c>
      <c r="J27" s="75"/>
    </row>
    <row r="28" spans="1:10" ht="14.4">
      <c r="A28" s="74">
        <f t="shared" si="3"/>
        <v>25</v>
      </c>
      <c r="B28" s="81" t="s">
        <v>85</v>
      </c>
      <c r="C28" s="76" t="s">
        <v>49</v>
      </c>
      <c r="D28" s="83">
        <v>8</v>
      </c>
      <c r="E28" s="77"/>
      <c r="F28" s="77">
        <f t="shared" si="0"/>
        <v>0</v>
      </c>
      <c r="G28" s="77"/>
      <c r="H28" s="77">
        <f t="shared" si="1"/>
        <v>0</v>
      </c>
      <c r="I28" s="77">
        <f t="shared" si="2"/>
        <v>0</v>
      </c>
      <c r="J28" s="75"/>
    </row>
    <row r="29" spans="1:10" ht="14.4">
      <c r="A29" s="74">
        <f t="shared" si="3"/>
        <v>26</v>
      </c>
      <c r="B29" s="81" t="s">
        <v>86</v>
      </c>
      <c r="C29" s="76" t="s">
        <v>49</v>
      </c>
      <c r="D29" s="83">
        <v>35</v>
      </c>
      <c r="E29" s="77"/>
      <c r="F29" s="77">
        <f t="shared" si="0"/>
        <v>0</v>
      </c>
      <c r="G29" s="77"/>
      <c r="H29" s="77">
        <f t="shared" si="1"/>
        <v>0</v>
      </c>
      <c r="I29" s="77">
        <f t="shared" si="2"/>
        <v>0</v>
      </c>
      <c r="J29" s="75"/>
    </row>
    <row r="30" spans="1:10" ht="14.4">
      <c r="A30" s="74">
        <f t="shared" si="3"/>
        <v>27</v>
      </c>
      <c r="B30" s="81" t="s">
        <v>87</v>
      </c>
      <c r="C30" s="76" t="s">
        <v>49</v>
      </c>
      <c r="D30" s="83">
        <v>4</v>
      </c>
      <c r="E30" s="77"/>
      <c r="F30" s="77">
        <f t="shared" si="0"/>
        <v>0</v>
      </c>
      <c r="G30" s="77"/>
      <c r="H30" s="77">
        <f t="shared" si="1"/>
        <v>0</v>
      </c>
      <c r="I30" s="77">
        <f t="shared" si="2"/>
        <v>0</v>
      </c>
      <c r="J30" s="75"/>
    </row>
    <row r="31" spans="1:10" ht="14.4">
      <c r="A31" s="74">
        <f t="shared" si="3"/>
        <v>28</v>
      </c>
      <c r="B31" s="81" t="s">
        <v>88</v>
      </c>
      <c r="C31" s="76" t="s">
        <v>49</v>
      </c>
      <c r="D31" s="83">
        <v>4</v>
      </c>
      <c r="E31" s="77"/>
      <c r="F31" s="77">
        <f t="shared" si="0"/>
        <v>0</v>
      </c>
      <c r="G31" s="77"/>
      <c r="H31" s="77">
        <f t="shared" si="1"/>
        <v>0</v>
      </c>
      <c r="I31" s="77">
        <f t="shared" si="2"/>
        <v>0</v>
      </c>
      <c r="J31" s="75"/>
    </row>
    <row r="32" spans="1:10" ht="14.4">
      <c r="A32" s="74">
        <f t="shared" si="3"/>
        <v>29</v>
      </c>
      <c r="B32" s="82" t="s">
        <v>89</v>
      </c>
      <c r="C32" s="76" t="s">
        <v>49</v>
      </c>
      <c r="D32" s="83">
        <v>100</v>
      </c>
      <c r="E32" s="77"/>
      <c r="F32" s="77">
        <f t="shared" si="0"/>
        <v>0</v>
      </c>
      <c r="G32" s="77"/>
      <c r="H32" s="77">
        <f t="shared" si="1"/>
        <v>0</v>
      </c>
      <c r="I32" s="77">
        <f t="shared" si="2"/>
        <v>0</v>
      </c>
      <c r="J32" s="75"/>
    </row>
    <row r="33" spans="1:10" ht="14.4">
      <c r="A33" s="74">
        <f t="shared" si="3"/>
        <v>30</v>
      </c>
      <c r="B33" s="82" t="s">
        <v>90</v>
      </c>
      <c r="C33" s="76" t="s">
        <v>49</v>
      </c>
      <c r="D33" s="83">
        <v>144</v>
      </c>
      <c r="E33" s="77"/>
      <c r="F33" s="77">
        <f t="shared" si="0"/>
        <v>0</v>
      </c>
      <c r="G33" s="77"/>
      <c r="H33" s="77">
        <f t="shared" si="1"/>
        <v>0</v>
      </c>
      <c r="I33" s="77">
        <f t="shared" si="2"/>
        <v>0</v>
      </c>
      <c r="J33" s="75"/>
    </row>
    <row r="34" spans="1:10" ht="14.4">
      <c r="A34" s="74">
        <f t="shared" si="3"/>
        <v>31</v>
      </c>
      <c r="B34" s="82" t="s">
        <v>91</v>
      </c>
      <c r="C34" s="76" t="s">
        <v>49</v>
      </c>
      <c r="D34" s="83">
        <v>48</v>
      </c>
      <c r="E34" s="77"/>
      <c r="F34" s="77">
        <f t="shared" si="0"/>
        <v>0</v>
      </c>
      <c r="G34" s="77"/>
      <c r="H34" s="77">
        <f t="shared" si="1"/>
        <v>0</v>
      </c>
      <c r="I34" s="77">
        <f t="shared" si="2"/>
        <v>0</v>
      </c>
      <c r="J34" s="75"/>
    </row>
    <row r="35" spans="1:10" ht="14.4">
      <c r="A35" s="74">
        <f t="shared" si="3"/>
        <v>32</v>
      </c>
      <c r="B35" s="82" t="s">
        <v>92</v>
      </c>
      <c r="C35" s="76" t="s">
        <v>49</v>
      </c>
      <c r="D35" s="84">
        <v>660</v>
      </c>
      <c r="E35" s="77"/>
      <c r="F35" s="77">
        <f t="shared" si="0"/>
        <v>0</v>
      </c>
      <c r="G35" s="77"/>
      <c r="H35" s="77">
        <f t="shared" si="1"/>
        <v>0</v>
      </c>
      <c r="I35" s="77">
        <f t="shared" si="2"/>
        <v>0</v>
      </c>
      <c r="J35" s="75"/>
    </row>
    <row r="36" spans="1:10" ht="14.4">
      <c r="A36" s="74">
        <f t="shared" si="3"/>
        <v>33</v>
      </c>
      <c r="B36" s="82" t="s">
        <v>93</v>
      </c>
      <c r="C36" s="76" t="s">
        <v>49</v>
      </c>
      <c r="D36" s="84">
        <v>72</v>
      </c>
      <c r="E36" s="77"/>
      <c r="F36" s="77">
        <f t="shared" si="0"/>
        <v>0</v>
      </c>
      <c r="G36" s="77"/>
      <c r="H36" s="77">
        <f t="shared" si="1"/>
        <v>0</v>
      </c>
      <c r="I36" s="77">
        <f t="shared" si="2"/>
        <v>0</v>
      </c>
      <c r="J36" s="75"/>
    </row>
    <row r="37" spans="1:10" ht="14.4">
      <c r="A37" s="74">
        <f t="shared" si="3"/>
        <v>34</v>
      </c>
      <c r="B37" s="82" t="s">
        <v>94</v>
      </c>
      <c r="C37" s="76" t="s">
        <v>49</v>
      </c>
      <c r="D37" s="83">
        <v>100</v>
      </c>
      <c r="E37" s="77"/>
      <c r="F37" s="77">
        <f t="shared" si="0"/>
        <v>0</v>
      </c>
      <c r="G37" s="77"/>
      <c r="H37" s="77">
        <f t="shared" si="1"/>
        <v>0</v>
      </c>
      <c r="I37" s="77">
        <f t="shared" si="2"/>
        <v>0</v>
      </c>
      <c r="J37" s="75"/>
    </row>
    <row r="38" spans="1:10" ht="14.4">
      <c r="A38" s="74">
        <f t="shared" si="3"/>
        <v>35</v>
      </c>
      <c r="B38" s="82" t="s">
        <v>95</v>
      </c>
      <c r="C38" s="76" t="s">
        <v>49</v>
      </c>
      <c r="D38" s="83">
        <v>8</v>
      </c>
      <c r="E38" s="77"/>
      <c r="F38" s="77">
        <f t="shared" si="0"/>
        <v>0</v>
      </c>
      <c r="G38" s="77"/>
      <c r="H38" s="77">
        <f t="shared" si="1"/>
        <v>0</v>
      </c>
      <c r="I38" s="77">
        <f t="shared" si="2"/>
        <v>0</v>
      </c>
      <c r="J38" s="75" t="s">
        <v>96</v>
      </c>
    </row>
    <row r="39" spans="1:10" ht="14.4">
      <c r="A39" s="74">
        <f t="shared" si="3"/>
        <v>36</v>
      </c>
      <c r="B39" s="79" t="s">
        <v>97</v>
      </c>
      <c r="C39" s="76" t="s">
        <v>49</v>
      </c>
      <c r="D39" s="83">
        <v>4</v>
      </c>
      <c r="E39" s="77"/>
      <c r="F39" s="77">
        <f t="shared" si="0"/>
        <v>0</v>
      </c>
      <c r="G39" s="77"/>
      <c r="H39" s="77">
        <f t="shared" si="1"/>
        <v>0</v>
      </c>
      <c r="I39" s="77">
        <f t="shared" si="2"/>
        <v>0</v>
      </c>
      <c r="J39" s="75"/>
    </row>
    <row r="40" spans="1:10" ht="14.4">
      <c r="A40" s="74">
        <f t="shared" si="3"/>
        <v>37</v>
      </c>
      <c r="B40" s="79" t="s">
        <v>98</v>
      </c>
      <c r="C40" s="76" t="s">
        <v>49</v>
      </c>
      <c r="D40" s="83">
        <v>8</v>
      </c>
      <c r="E40" s="77"/>
      <c r="F40" s="77">
        <f t="shared" si="0"/>
        <v>0</v>
      </c>
      <c r="G40" s="77"/>
      <c r="H40" s="77">
        <f t="shared" si="1"/>
        <v>0</v>
      </c>
      <c r="I40" s="77">
        <f t="shared" si="2"/>
        <v>0</v>
      </c>
      <c r="J40" s="75"/>
    </row>
    <row r="41" spans="1:10" ht="14.4">
      <c r="A41" s="74">
        <f t="shared" si="3"/>
        <v>38</v>
      </c>
      <c r="B41" s="79" t="s">
        <v>99</v>
      </c>
      <c r="C41" s="76" t="s">
        <v>49</v>
      </c>
      <c r="D41" s="83">
        <v>42</v>
      </c>
      <c r="E41" s="77"/>
      <c r="F41" s="77">
        <f t="shared" si="0"/>
        <v>0</v>
      </c>
      <c r="G41" s="77"/>
      <c r="H41" s="77">
        <f t="shared" si="1"/>
        <v>0</v>
      </c>
      <c r="I41" s="77">
        <f t="shared" si="2"/>
        <v>0</v>
      </c>
      <c r="J41" s="75"/>
    </row>
    <row r="42" spans="1:10" ht="14.4">
      <c r="A42" s="74">
        <f t="shared" si="3"/>
        <v>39</v>
      </c>
      <c r="B42" s="79" t="s">
        <v>100</v>
      </c>
      <c r="C42" s="76" t="s">
        <v>49</v>
      </c>
      <c r="D42" s="83">
        <v>4</v>
      </c>
      <c r="E42" s="77"/>
      <c r="F42" s="77">
        <f t="shared" si="0"/>
        <v>0</v>
      </c>
      <c r="G42" s="77"/>
      <c r="H42" s="77">
        <f t="shared" si="1"/>
        <v>0</v>
      </c>
      <c r="I42" s="77">
        <f t="shared" si="2"/>
        <v>0</v>
      </c>
      <c r="J42" s="75"/>
    </row>
    <row r="43" spans="1:10" ht="14.4">
      <c r="A43" s="74">
        <f t="shared" si="3"/>
        <v>40</v>
      </c>
      <c r="B43" s="79" t="s">
        <v>101</v>
      </c>
      <c r="C43" s="76" t="s">
        <v>49</v>
      </c>
      <c r="D43" s="83">
        <v>10</v>
      </c>
      <c r="E43" s="77"/>
      <c r="F43" s="77">
        <f t="shared" si="0"/>
        <v>0</v>
      </c>
      <c r="G43" s="77"/>
      <c r="H43" s="77">
        <f t="shared" si="1"/>
        <v>0</v>
      </c>
      <c r="I43" s="77">
        <f t="shared" si="2"/>
        <v>0</v>
      </c>
      <c r="J43" s="75"/>
    </row>
    <row r="44" spans="1:10" ht="14.4">
      <c r="A44" s="74">
        <f t="shared" si="3"/>
        <v>41</v>
      </c>
      <c r="B44" s="79" t="s">
        <v>102</v>
      </c>
      <c r="C44" s="76" t="s">
        <v>49</v>
      </c>
      <c r="D44" s="83">
        <v>8</v>
      </c>
      <c r="E44" s="77"/>
      <c r="F44" s="77">
        <f t="shared" si="0"/>
        <v>0</v>
      </c>
      <c r="G44" s="77"/>
      <c r="H44" s="77">
        <f t="shared" si="1"/>
        <v>0</v>
      </c>
      <c r="I44" s="77">
        <f t="shared" si="2"/>
        <v>0</v>
      </c>
      <c r="J44" s="75"/>
    </row>
    <row r="45" spans="1:10" ht="14.4">
      <c r="A45" s="74">
        <f t="shared" si="3"/>
        <v>42</v>
      </c>
      <c r="B45" s="79" t="s">
        <v>103</v>
      </c>
      <c r="C45" s="76" t="s">
        <v>49</v>
      </c>
      <c r="D45" s="83">
        <v>18</v>
      </c>
      <c r="E45" s="77"/>
      <c r="F45" s="77">
        <f t="shared" si="0"/>
        <v>0</v>
      </c>
      <c r="G45" s="77"/>
      <c r="H45" s="77">
        <f t="shared" si="1"/>
        <v>0</v>
      </c>
      <c r="I45" s="77">
        <f t="shared" si="2"/>
        <v>0</v>
      </c>
      <c r="J45" s="75"/>
    </row>
    <row r="46" spans="1:10" ht="14.4">
      <c r="A46" s="74">
        <f t="shared" si="3"/>
        <v>43</v>
      </c>
      <c r="B46" s="79" t="s">
        <v>104</v>
      </c>
      <c r="C46" s="76" t="s">
        <v>49</v>
      </c>
      <c r="D46" s="83">
        <v>3</v>
      </c>
      <c r="E46" s="77"/>
      <c r="F46" s="77">
        <f t="shared" si="0"/>
        <v>0</v>
      </c>
      <c r="G46" s="77"/>
      <c r="H46" s="77">
        <f t="shared" si="1"/>
        <v>0</v>
      </c>
      <c r="I46" s="77">
        <f t="shared" si="2"/>
        <v>0</v>
      </c>
      <c r="J46" s="75"/>
    </row>
    <row r="47" spans="1:10" ht="14.4">
      <c r="A47" s="74">
        <f t="shared" si="3"/>
        <v>44</v>
      </c>
      <c r="B47" s="82" t="s">
        <v>105</v>
      </c>
      <c r="C47" s="76" t="s">
        <v>49</v>
      </c>
      <c r="D47" s="83">
        <v>8</v>
      </c>
      <c r="E47" s="77"/>
      <c r="F47" s="77">
        <f t="shared" si="0"/>
        <v>0</v>
      </c>
      <c r="G47" s="77"/>
      <c r="H47" s="77">
        <f t="shared" si="1"/>
        <v>0</v>
      </c>
      <c r="I47" s="77">
        <f t="shared" si="2"/>
        <v>0</v>
      </c>
      <c r="J47" s="75" t="s">
        <v>106</v>
      </c>
    </row>
    <row r="48" spans="1:10" ht="14.4">
      <c r="A48" s="74">
        <f t="shared" si="3"/>
        <v>45</v>
      </c>
      <c r="B48" s="82" t="s">
        <v>107</v>
      </c>
      <c r="C48" s="76" t="s">
        <v>49</v>
      </c>
      <c r="D48" s="83">
        <v>60</v>
      </c>
      <c r="E48" s="77"/>
      <c r="F48" s="77">
        <f t="shared" si="0"/>
        <v>0</v>
      </c>
      <c r="G48" s="77"/>
      <c r="H48" s="77">
        <f t="shared" si="1"/>
        <v>0</v>
      </c>
      <c r="I48" s="77">
        <f t="shared" si="2"/>
        <v>0</v>
      </c>
      <c r="J48" s="75"/>
    </row>
    <row r="49" spans="1:10" ht="14.4">
      <c r="A49" s="74">
        <f t="shared" si="3"/>
        <v>46</v>
      </c>
      <c r="B49" s="82" t="s">
        <v>108</v>
      </c>
      <c r="C49" s="76" t="s">
        <v>49</v>
      </c>
      <c r="D49" s="83">
        <v>96</v>
      </c>
      <c r="E49" s="77"/>
      <c r="F49" s="77">
        <f t="shared" si="0"/>
        <v>0</v>
      </c>
      <c r="G49" s="77"/>
      <c r="H49" s="77">
        <f t="shared" si="1"/>
        <v>0</v>
      </c>
      <c r="I49" s="77">
        <f t="shared" si="2"/>
        <v>0</v>
      </c>
      <c r="J49" s="75"/>
    </row>
    <row r="50" spans="1:10" ht="14.4">
      <c r="A50" s="74">
        <f t="shared" si="3"/>
        <v>47</v>
      </c>
      <c r="B50" s="82" t="s">
        <v>109</v>
      </c>
      <c r="C50" s="76" t="s">
        <v>49</v>
      </c>
      <c r="D50" s="83">
        <v>32</v>
      </c>
      <c r="E50" s="77"/>
      <c r="F50" s="77">
        <f t="shared" si="0"/>
        <v>0</v>
      </c>
      <c r="G50" s="77"/>
      <c r="H50" s="77">
        <f t="shared" si="1"/>
        <v>0</v>
      </c>
      <c r="I50" s="77">
        <f t="shared" si="2"/>
        <v>0</v>
      </c>
      <c r="J50" s="75"/>
    </row>
    <row r="51" spans="1:10" ht="14.4">
      <c r="A51" s="74">
        <f t="shared" si="3"/>
        <v>48</v>
      </c>
      <c r="B51" s="82" t="s">
        <v>110</v>
      </c>
      <c r="C51" s="76" t="s">
        <v>49</v>
      </c>
      <c r="D51" s="83">
        <v>96</v>
      </c>
      <c r="E51" s="77"/>
      <c r="F51" s="77">
        <f t="shared" si="0"/>
        <v>0</v>
      </c>
      <c r="G51" s="77"/>
      <c r="H51" s="77">
        <f t="shared" si="1"/>
        <v>0</v>
      </c>
      <c r="I51" s="77">
        <f t="shared" si="2"/>
        <v>0</v>
      </c>
      <c r="J51" s="75"/>
    </row>
    <row r="52" spans="1:10" ht="14.4">
      <c r="A52" s="74">
        <f t="shared" si="3"/>
        <v>49</v>
      </c>
      <c r="B52" s="82" t="s">
        <v>111</v>
      </c>
      <c r="C52" s="76" t="s">
        <v>49</v>
      </c>
      <c r="D52" s="83">
        <v>344</v>
      </c>
      <c r="E52" s="77"/>
      <c r="F52" s="77">
        <f t="shared" si="0"/>
        <v>0</v>
      </c>
      <c r="G52" s="77"/>
      <c r="H52" s="77">
        <f t="shared" si="1"/>
        <v>0</v>
      </c>
      <c r="I52" s="77">
        <f t="shared" si="2"/>
        <v>0</v>
      </c>
      <c r="J52" s="75"/>
    </row>
    <row r="53" spans="1:10" ht="14.4">
      <c r="A53" s="74">
        <f t="shared" si="3"/>
        <v>50</v>
      </c>
      <c r="B53" s="82" t="s">
        <v>112</v>
      </c>
      <c r="C53" s="76" t="s">
        <v>49</v>
      </c>
      <c r="D53" s="83">
        <v>32</v>
      </c>
      <c r="E53" s="77"/>
      <c r="F53" s="77">
        <f t="shared" si="0"/>
        <v>0</v>
      </c>
      <c r="G53" s="77"/>
      <c r="H53" s="77">
        <f t="shared" si="1"/>
        <v>0</v>
      </c>
      <c r="I53" s="77">
        <f t="shared" si="2"/>
        <v>0</v>
      </c>
      <c r="J53" s="75"/>
    </row>
    <row r="54" spans="1:10" ht="14.4">
      <c r="A54" s="74">
        <f t="shared" si="3"/>
        <v>51</v>
      </c>
      <c r="B54" s="82" t="s">
        <v>113</v>
      </c>
      <c r="C54" s="76" t="s">
        <v>49</v>
      </c>
      <c r="D54" s="83">
        <v>40</v>
      </c>
      <c r="E54" s="77"/>
      <c r="F54" s="77">
        <f t="shared" si="0"/>
        <v>0</v>
      </c>
      <c r="G54" s="77"/>
      <c r="H54" s="77">
        <f t="shared" si="1"/>
        <v>0</v>
      </c>
      <c r="I54" s="77">
        <f t="shared" si="2"/>
        <v>0</v>
      </c>
      <c r="J54" s="75"/>
    </row>
    <row r="55" spans="1:10" ht="14.4">
      <c r="A55" s="74">
        <f t="shared" si="3"/>
        <v>52</v>
      </c>
      <c r="B55" s="82" t="s">
        <v>114</v>
      </c>
      <c r="C55" s="76" t="s">
        <v>49</v>
      </c>
      <c r="D55" s="83">
        <v>100</v>
      </c>
      <c r="E55" s="77"/>
      <c r="F55" s="77">
        <f t="shared" si="0"/>
        <v>0</v>
      </c>
      <c r="G55" s="77"/>
      <c r="H55" s="77">
        <f t="shared" si="1"/>
        <v>0</v>
      </c>
      <c r="I55" s="77">
        <f t="shared" si="2"/>
        <v>0</v>
      </c>
      <c r="J55" s="75"/>
    </row>
    <row r="56" spans="1:10" ht="14.4">
      <c r="A56" s="74">
        <f t="shared" si="3"/>
        <v>53</v>
      </c>
      <c r="B56" s="82" t="s">
        <v>115</v>
      </c>
      <c r="C56" s="76" t="s">
        <v>49</v>
      </c>
      <c r="D56" s="83">
        <v>4</v>
      </c>
      <c r="E56" s="77"/>
      <c r="F56" s="77">
        <f t="shared" si="0"/>
        <v>0</v>
      </c>
      <c r="G56" s="77"/>
      <c r="H56" s="77">
        <f t="shared" si="1"/>
        <v>0</v>
      </c>
      <c r="I56" s="77">
        <f t="shared" si="2"/>
        <v>0</v>
      </c>
      <c r="J56" s="75"/>
    </row>
    <row r="57" spans="1:10" ht="14.4">
      <c r="A57" s="74">
        <f t="shared" si="3"/>
        <v>54</v>
      </c>
      <c r="B57" s="82" t="s">
        <v>116</v>
      </c>
      <c r="C57" s="76" t="s">
        <v>49</v>
      </c>
      <c r="D57" s="83">
        <v>8</v>
      </c>
      <c r="E57" s="77"/>
      <c r="F57" s="77">
        <f t="shared" si="0"/>
        <v>0</v>
      </c>
      <c r="G57" s="77"/>
      <c r="H57" s="77">
        <f t="shared" si="1"/>
        <v>0</v>
      </c>
      <c r="I57" s="77">
        <f t="shared" si="2"/>
        <v>0</v>
      </c>
      <c r="J57" s="75" t="s">
        <v>117</v>
      </c>
    </row>
    <row r="58" spans="1:10" ht="14.4">
      <c r="A58" s="74">
        <f t="shared" si="3"/>
        <v>55</v>
      </c>
      <c r="B58" s="82" t="s">
        <v>118</v>
      </c>
      <c r="C58" s="76" t="s">
        <v>49</v>
      </c>
      <c r="D58" s="83">
        <v>4</v>
      </c>
      <c r="E58" s="77"/>
      <c r="F58" s="77">
        <f t="shared" si="0"/>
        <v>0</v>
      </c>
      <c r="G58" s="77"/>
      <c r="H58" s="77">
        <f t="shared" si="1"/>
        <v>0</v>
      </c>
      <c r="I58" s="77">
        <f t="shared" si="2"/>
        <v>0</v>
      </c>
      <c r="J58" s="75"/>
    </row>
    <row r="59" spans="1:10" ht="14.4">
      <c r="A59" s="74">
        <f t="shared" si="3"/>
        <v>56</v>
      </c>
      <c r="B59" s="82" t="s">
        <v>119</v>
      </c>
      <c r="C59" s="76" t="s">
        <v>49</v>
      </c>
      <c r="D59" s="83">
        <v>8</v>
      </c>
      <c r="E59" s="77"/>
      <c r="F59" s="77">
        <f t="shared" si="0"/>
        <v>0</v>
      </c>
      <c r="G59" s="77"/>
      <c r="H59" s="77">
        <f t="shared" si="1"/>
        <v>0</v>
      </c>
      <c r="I59" s="77">
        <f t="shared" si="2"/>
        <v>0</v>
      </c>
      <c r="J59" s="75" t="s">
        <v>120</v>
      </c>
    </row>
    <row r="60" spans="1:10" ht="14.4">
      <c r="A60" s="74">
        <f t="shared" si="3"/>
        <v>57</v>
      </c>
      <c r="B60" s="82" t="s">
        <v>121</v>
      </c>
      <c r="C60" s="76" t="s">
        <v>49</v>
      </c>
      <c r="D60" s="83">
        <v>5</v>
      </c>
      <c r="E60" s="77"/>
      <c r="F60" s="77">
        <f t="shared" si="0"/>
        <v>0</v>
      </c>
      <c r="G60" s="77"/>
      <c r="H60" s="77">
        <f t="shared" si="1"/>
        <v>0</v>
      </c>
      <c r="I60" s="77">
        <f t="shared" si="2"/>
        <v>0</v>
      </c>
      <c r="J60" s="75"/>
    </row>
    <row r="61" spans="1:10" ht="14.4">
      <c r="A61" s="74">
        <f t="shared" si="3"/>
        <v>58</v>
      </c>
      <c r="B61" s="82" t="s">
        <v>122</v>
      </c>
      <c r="C61" s="76" t="s">
        <v>49</v>
      </c>
      <c r="D61" s="83">
        <v>12</v>
      </c>
      <c r="E61" s="77"/>
      <c r="F61" s="77">
        <f t="shared" si="0"/>
        <v>0</v>
      </c>
      <c r="G61" s="77"/>
      <c r="H61" s="77">
        <f t="shared" si="1"/>
        <v>0</v>
      </c>
      <c r="I61" s="77">
        <f t="shared" si="2"/>
        <v>0</v>
      </c>
      <c r="J61" s="75"/>
    </row>
    <row r="62" spans="1:10" ht="14.4">
      <c r="A62" s="74">
        <f t="shared" si="3"/>
        <v>59</v>
      </c>
      <c r="B62" s="82" t="s">
        <v>123</v>
      </c>
      <c r="C62" s="76" t="s">
        <v>49</v>
      </c>
      <c r="D62" s="83">
        <v>67</v>
      </c>
      <c r="E62" s="77"/>
      <c r="F62" s="77">
        <f t="shared" si="0"/>
        <v>0</v>
      </c>
      <c r="G62" s="77"/>
      <c r="H62" s="77">
        <f t="shared" si="1"/>
        <v>0</v>
      </c>
      <c r="I62" s="77">
        <f t="shared" si="2"/>
        <v>0</v>
      </c>
      <c r="J62" s="75"/>
    </row>
    <row r="63" spans="1:10" ht="14.4">
      <c r="A63" s="74">
        <f t="shared" si="3"/>
        <v>60</v>
      </c>
      <c r="B63" s="82" t="s">
        <v>124</v>
      </c>
      <c r="C63" s="76" t="s">
        <v>49</v>
      </c>
      <c r="D63" s="83">
        <v>4</v>
      </c>
      <c r="E63" s="77"/>
      <c r="F63" s="77">
        <f t="shared" si="0"/>
        <v>0</v>
      </c>
      <c r="G63" s="77"/>
      <c r="H63" s="77">
        <f t="shared" si="1"/>
        <v>0</v>
      </c>
      <c r="I63" s="77">
        <f t="shared" si="2"/>
        <v>0</v>
      </c>
      <c r="J63" s="75"/>
    </row>
    <row r="64" spans="1:10" ht="14.4">
      <c r="A64" s="74">
        <f t="shared" si="3"/>
        <v>61</v>
      </c>
      <c r="B64" s="82" t="s">
        <v>125</v>
      </c>
      <c r="C64" s="76" t="s">
        <v>49</v>
      </c>
      <c r="D64" s="83">
        <v>10</v>
      </c>
      <c r="E64" s="77"/>
      <c r="F64" s="77">
        <f t="shared" si="0"/>
        <v>0</v>
      </c>
      <c r="G64" s="77"/>
      <c r="H64" s="77">
        <f t="shared" si="1"/>
        <v>0</v>
      </c>
      <c r="I64" s="77">
        <f t="shared" si="2"/>
        <v>0</v>
      </c>
      <c r="J64" s="75"/>
    </row>
    <row r="65" spans="1:10" ht="14.4">
      <c r="A65" s="74">
        <f t="shared" si="3"/>
        <v>62</v>
      </c>
      <c r="B65" s="82" t="s">
        <v>126</v>
      </c>
      <c r="C65" s="76" t="s">
        <v>49</v>
      </c>
      <c r="D65" s="76">
        <v>8</v>
      </c>
      <c r="E65" s="77"/>
      <c r="F65" s="77">
        <f t="shared" si="0"/>
        <v>0</v>
      </c>
      <c r="G65" s="77"/>
      <c r="H65" s="77">
        <f t="shared" si="1"/>
        <v>0</v>
      </c>
      <c r="I65" s="77">
        <f t="shared" si="2"/>
        <v>0</v>
      </c>
      <c r="J65" s="75"/>
    </row>
    <row r="66" spans="1:10" ht="14.4">
      <c r="A66" s="74">
        <f t="shared" si="3"/>
        <v>63</v>
      </c>
      <c r="B66" s="82" t="s">
        <v>127</v>
      </c>
      <c r="C66" s="76" t="s">
        <v>49</v>
      </c>
      <c r="D66" s="76">
        <v>25</v>
      </c>
      <c r="E66" s="77"/>
      <c r="F66" s="77">
        <f t="shared" si="0"/>
        <v>0</v>
      </c>
      <c r="G66" s="77"/>
      <c r="H66" s="77">
        <f t="shared" si="1"/>
        <v>0</v>
      </c>
      <c r="I66" s="77">
        <f t="shared" si="2"/>
        <v>0</v>
      </c>
      <c r="J66" s="75"/>
    </row>
    <row r="67" spans="1:10" ht="14.4">
      <c r="A67" s="74">
        <f t="shared" si="3"/>
        <v>64</v>
      </c>
      <c r="B67" s="85" t="s">
        <v>128</v>
      </c>
      <c r="C67" s="76" t="s">
        <v>49</v>
      </c>
      <c r="D67" s="76">
        <v>1</v>
      </c>
      <c r="E67" s="77"/>
      <c r="F67" s="77">
        <f t="shared" si="0"/>
        <v>0</v>
      </c>
      <c r="G67" s="77"/>
      <c r="H67" s="77">
        <f t="shared" si="1"/>
        <v>0</v>
      </c>
      <c r="I67" s="77">
        <f t="shared" si="2"/>
        <v>0</v>
      </c>
      <c r="J67" s="75"/>
    </row>
    <row r="68" spans="1:10" ht="14.4">
      <c r="A68" s="74">
        <f t="shared" si="3"/>
        <v>65</v>
      </c>
      <c r="B68" s="85" t="s">
        <v>129</v>
      </c>
      <c r="C68" s="76" t="s">
        <v>49</v>
      </c>
      <c r="D68" s="76">
        <v>1</v>
      </c>
      <c r="E68" s="77"/>
      <c r="F68" s="77">
        <f t="shared" si="0"/>
        <v>0</v>
      </c>
      <c r="G68" s="77"/>
      <c r="H68" s="77">
        <f t="shared" si="1"/>
        <v>0</v>
      </c>
      <c r="I68" s="77">
        <f t="shared" si="2"/>
        <v>0</v>
      </c>
      <c r="J68" s="75"/>
    </row>
    <row r="69" spans="1:10" ht="14.4">
      <c r="A69" s="74">
        <f t="shared" si="3"/>
        <v>66</v>
      </c>
      <c r="B69" s="85" t="s">
        <v>130</v>
      </c>
      <c r="C69" s="76" t="s">
        <v>49</v>
      </c>
      <c r="D69" s="76">
        <v>4</v>
      </c>
      <c r="E69" s="77"/>
      <c r="F69" s="77">
        <f t="shared" ref="F69:F112" si="4">E69*D69</f>
        <v>0</v>
      </c>
      <c r="G69" s="77"/>
      <c r="H69" s="77">
        <f t="shared" ref="H69:H112" si="5">D69*G69</f>
        <v>0</v>
      </c>
      <c r="I69" s="77">
        <f t="shared" ref="I69:I112" si="6">F69+H69</f>
        <v>0</v>
      </c>
      <c r="J69" s="75"/>
    </row>
    <row r="70" spans="1:10" ht="14.4">
      <c r="A70" s="74">
        <f t="shared" ref="A70:A92" si="7">A69+1</f>
        <v>67</v>
      </c>
      <c r="B70" s="86" t="s">
        <v>131</v>
      </c>
      <c r="C70" s="76" t="s">
        <v>49</v>
      </c>
      <c r="D70" s="76">
        <v>8</v>
      </c>
      <c r="E70" s="77"/>
      <c r="F70" s="77">
        <f t="shared" si="4"/>
        <v>0</v>
      </c>
      <c r="G70" s="77"/>
      <c r="H70" s="77">
        <f t="shared" si="5"/>
        <v>0</v>
      </c>
      <c r="I70" s="77">
        <f t="shared" si="6"/>
        <v>0</v>
      </c>
      <c r="J70" s="75"/>
    </row>
    <row r="71" spans="1:10" ht="14.4">
      <c r="A71" s="74">
        <f t="shared" si="7"/>
        <v>68</v>
      </c>
      <c r="B71" s="85" t="s">
        <v>132</v>
      </c>
      <c r="C71" s="76" t="s">
        <v>49</v>
      </c>
      <c r="D71" s="76">
        <v>4</v>
      </c>
      <c r="E71" s="77"/>
      <c r="F71" s="77">
        <f t="shared" si="4"/>
        <v>0</v>
      </c>
      <c r="G71" s="77"/>
      <c r="H71" s="77">
        <f t="shared" si="5"/>
        <v>0</v>
      </c>
      <c r="I71" s="77">
        <f t="shared" si="6"/>
        <v>0</v>
      </c>
      <c r="J71" s="75"/>
    </row>
    <row r="72" spans="1:10" ht="14.4">
      <c r="A72" s="74">
        <f t="shared" si="7"/>
        <v>69</v>
      </c>
      <c r="B72" s="85" t="s">
        <v>133</v>
      </c>
      <c r="C72" s="76" t="s">
        <v>49</v>
      </c>
      <c r="D72" s="76">
        <v>8</v>
      </c>
      <c r="E72" s="77"/>
      <c r="F72" s="77">
        <f t="shared" si="4"/>
        <v>0</v>
      </c>
      <c r="G72" s="77"/>
      <c r="H72" s="77">
        <f t="shared" si="5"/>
        <v>0</v>
      </c>
      <c r="I72" s="77">
        <f t="shared" si="6"/>
        <v>0</v>
      </c>
      <c r="J72" s="75"/>
    </row>
    <row r="73" spans="1:10" ht="14.4">
      <c r="A73" s="74">
        <f t="shared" si="7"/>
        <v>70</v>
      </c>
      <c r="B73" s="86" t="s">
        <v>134</v>
      </c>
      <c r="C73" s="76" t="s">
        <v>135</v>
      </c>
      <c r="D73" s="76">
        <v>12</v>
      </c>
      <c r="E73" s="77"/>
      <c r="F73" s="77">
        <f t="shared" si="4"/>
        <v>0</v>
      </c>
      <c r="G73" s="77"/>
      <c r="H73" s="77">
        <f t="shared" si="5"/>
        <v>0</v>
      </c>
      <c r="I73" s="77">
        <f t="shared" si="6"/>
        <v>0</v>
      </c>
      <c r="J73" s="75"/>
    </row>
    <row r="74" spans="1:10" ht="14.4">
      <c r="A74" s="74">
        <f t="shared" si="7"/>
        <v>71</v>
      </c>
      <c r="B74" s="86" t="s">
        <v>136</v>
      </c>
      <c r="C74" s="76" t="s">
        <v>135</v>
      </c>
      <c r="D74" s="76">
        <v>17</v>
      </c>
      <c r="E74" s="77"/>
      <c r="F74" s="77">
        <f t="shared" si="4"/>
        <v>0</v>
      </c>
      <c r="G74" s="77"/>
      <c r="H74" s="77">
        <f t="shared" si="5"/>
        <v>0</v>
      </c>
      <c r="I74" s="77">
        <f t="shared" si="6"/>
        <v>0</v>
      </c>
      <c r="J74" s="75"/>
    </row>
    <row r="75" spans="1:10" ht="14.4">
      <c r="A75" s="74">
        <f t="shared" si="7"/>
        <v>72</v>
      </c>
      <c r="B75" s="86" t="s">
        <v>137</v>
      </c>
      <c r="C75" s="76" t="s">
        <v>135</v>
      </c>
      <c r="D75" s="76">
        <v>6</v>
      </c>
      <c r="E75" s="77"/>
      <c r="F75" s="77">
        <f t="shared" si="4"/>
        <v>0</v>
      </c>
      <c r="G75" s="77"/>
      <c r="H75" s="77">
        <f t="shared" si="5"/>
        <v>0</v>
      </c>
      <c r="I75" s="77">
        <f t="shared" si="6"/>
        <v>0</v>
      </c>
      <c r="J75" s="75"/>
    </row>
    <row r="76" spans="1:10" ht="14.4">
      <c r="A76" s="74">
        <f t="shared" si="7"/>
        <v>73</v>
      </c>
      <c r="B76" s="86" t="s">
        <v>138</v>
      </c>
      <c r="C76" s="76" t="s">
        <v>135</v>
      </c>
      <c r="D76" s="76">
        <v>21</v>
      </c>
      <c r="E76" s="77"/>
      <c r="F76" s="77">
        <f t="shared" si="4"/>
        <v>0</v>
      </c>
      <c r="G76" s="77"/>
      <c r="H76" s="77">
        <f t="shared" si="5"/>
        <v>0</v>
      </c>
      <c r="I76" s="77">
        <f t="shared" si="6"/>
        <v>0</v>
      </c>
      <c r="J76" s="75"/>
    </row>
    <row r="77" spans="1:10" ht="14.4">
      <c r="A77" s="74">
        <f t="shared" si="7"/>
        <v>74</v>
      </c>
      <c r="B77" s="86" t="s">
        <v>139</v>
      </c>
      <c r="C77" s="76" t="s">
        <v>135</v>
      </c>
      <c r="D77" s="76">
        <v>2</v>
      </c>
      <c r="E77" s="77"/>
      <c r="F77" s="77">
        <f t="shared" si="4"/>
        <v>0</v>
      </c>
      <c r="G77" s="77"/>
      <c r="H77" s="77">
        <f t="shared" si="5"/>
        <v>0</v>
      </c>
      <c r="I77" s="77">
        <f t="shared" si="6"/>
        <v>0</v>
      </c>
      <c r="J77" s="75"/>
    </row>
    <row r="78" spans="1:10" ht="14.4">
      <c r="A78" s="74">
        <f t="shared" si="7"/>
        <v>75</v>
      </c>
      <c r="B78" s="86" t="s">
        <v>140</v>
      </c>
      <c r="C78" s="76" t="s">
        <v>135</v>
      </c>
      <c r="D78" s="76">
        <v>1</v>
      </c>
      <c r="E78" s="77"/>
      <c r="F78" s="77">
        <f t="shared" si="4"/>
        <v>0</v>
      </c>
      <c r="G78" s="77"/>
      <c r="H78" s="77">
        <f t="shared" si="5"/>
        <v>0</v>
      </c>
      <c r="I78" s="77">
        <f t="shared" si="6"/>
        <v>0</v>
      </c>
      <c r="J78" s="75"/>
    </row>
    <row r="79" spans="1:10" ht="14.4">
      <c r="A79" s="74">
        <f t="shared" si="7"/>
        <v>76</v>
      </c>
      <c r="B79" s="82" t="s">
        <v>141</v>
      </c>
      <c r="C79" s="76" t="s">
        <v>135</v>
      </c>
      <c r="D79" s="76">
        <v>24</v>
      </c>
      <c r="E79" s="77"/>
      <c r="F79" s="77">
        <f t="shared" si="4"/>
        <v>0</v>
      </c>
      <c r="G79" s="77"/>
      <c r="H79" s="77">
        <f t="shared" si="5"/>
        <v>0</v>
      </c>
      <c r="I79" s="77">
        <f t="shared" si="6"/>
        <v>0</v>
      </c>
      <c r="J79" s="75" t="s">
        <v>142</v>
      </c>
    </row>
    <row r="80" spans="1:10" ht="14.4">
      <c r="A80" s="74">
        <f t="shared" si="7"/>
        <v>77</v>
      </c>
      <c r="B80" s="85" t="s">
        <v>143</v>
      </c>
      <c r="C80" s="76" t="s">
        <v>49</v>
      </c>
      <c r="D80" s="83">
        <v>2</v>
      </c>
      <c r="E80" s="77"/>
      <c r="F80" s="77">
        <f t="shared" si="4"/>
        <v>0</v>
      </c>
      <c r="G80" s="77"/>
      <c r="H80" s="77">
        <f t="shared" si="5"/>
        <v>0</v>
      </c>
      <c r="I80" s="77">
        <f t="shared" si="6"/>
        <v>0</v>
      </c>
      <c r="J80" s="75"/>
    </row>
    <row r="81" spans="1:10" ht="14.4">
      <c r="A81" s="74">
        <f t="shared" si="7"/>
        <v>78</v>
      </c>
      <c r="B81" s="85" t="s">
        <v>144</v>
      </c>
      <c r="C81" s="76" t="s">
        <v>49</v>
      </c>
      <c r="D81" s="83">
        <v>21</v>
      </c>
      <c r="E81" s="77"/>
      <c r="F81" s="77">
        <f t="shared" si="4"/>
        <v>0</v>
      </c>
      <c r="G81" s="77"/>
      <c r="H81" s="77">
        <f t="shared" si="5"/>
        <v>0</v>
      </c>
      <c r="I81" s="77">
        <f t="shared" si="6"/>
        <v>0</v>
      </c>
      <c r="J81" s="75"/>
    </row>
    <row r="82" spans="1:10" ht="14.4">
      <c r="A82" s="74">
        <f t="shared" si="7"/>
        <v>79</v>
      </c>
      <c r="B82" s="85" t="s">
        <v>145</v>
      </c>
      <c r="C82" s="76" t="s">
        <v>49</v>
      </c>
      <c r="D82" s="83">
        <v>2</v>
      </c>
      <c r="E82" s="77"/>
      <c r="F82" s="77">
        <f t="shared" si="4"/>
        <v>0</v>
      </c>
      <c r="G82" s="77"/>
      <c r="H82" s="77">
        <f t="shared" si="5"/>
        <v>0</v>
      </c>
      <c r="I82" s="77">
        <f t="shared" si="6"/>
        <v>0</v>
      </c>
      <c r="J82" s="75"/>
    </row>
    <row r="83" spans="1:10" ht="14.4">
      <c r="A83" s="74">
        <f t="shared" si="7"/>
        <v>80</v>
      </c>
      <c r="B83" s="85" t="s">
        <v>146</v>
      </c>
      <c r="C83" s="76" t="s">
        <v>49</v>
      </c>
      <c r="D83" s="83">
        <v>16</v>
      </c>
      <c r="E83" s="77"/>
      <c r="F83" s="77">
        <f t="shared" si="4"/>
        <v>0</v>
      </c>
      <c r="G83" s="77"/>
      <c r="H83" s="77">
        <f t="shared" si="5"/>
        <v>0</v>
      </c>
      <c r="I83" s="77">
        <f t="shared" si="6"/>
        <v>0</v>
      </c>
      <c r="J83" s="75"/>
    </row>
    <row r="84" spans="1:10" ht="28.8">
      <c r="A84" s="74">
        <f t="shared" si="7"/>
        <v>81</v>
      </c>
      <c r="B84" s="87" t="s">
        <v>147</v>
      </c>
      <c r="C84" s="76" t="s">
        <v>49</v>
      </c>
      <c r="D84" s="76">
        <v>28</v>
      </c>
      <c r="E84" s="77"/>
      <c r="F84" s="77">
        <f t="shared" si="4"/>
        <v>0</v>
      </c>
      <c r="G84" s="77"/>
      <c r="H84" s="77">
        <f t="shared" si="5"/>
        <v>0</v>
      </c>
      <c r="I84" s="77">
        <f t="shared" si="6"/>
        <v>0</v>
      </c>
      <c r="J84" s="75" t="s">
        <v>148</v>
      </c>
    </row>
    <row r="85" spans="1:10" ht="28.8">
      <c r="A85" s="74">
        <f t="shared" si="7"/>
        <v>82</v>
      </c>
      <c r="B85" s="87" t="s">
        <v>149</v>
      </c>
      <c r="C85" s="76" t="s">
        <v>49</v>
      </c>
      <c r="D85" s="76">
        <v>4</v>
      </c>
      <c r="E85" s="77"/>
      <c r="F85" s="77">
        <f t="shared" si="4"/>
        <v>0</v>
      </c>
      <c r="G85" s="77"/>
      <c r="H85" s="77">
        <f t="shared" si="5"/>
        <v>0</v>
      </c>
      <c r="I85" s="77">
        <f t="shared" si="6"/>
        <v>0</v>
      </c>
      <c r="J85" s="75" t="s">
        <v>148</v>
      </c>
    </row>
    <row r="86" spans="1:10" ht="14.4">
      <c r="A86" s="74">
        <f t="shared" si="7"/>
        <v>83</v>
      </c>
      <c r="B86" s="82" t="s">
        <v>150</v>
      </c>
      <c r="C86" s="76" t="s">
        <v>49</v>
      </c>
      <c r="D86" s="76">
        <v>20</v>
      </c>
      <c r="E86" s="77"/>
      <c r="F86" s="77">
        <f t="shared" si="4"/>
        <v>0</v>
      </c>
      <c r="G86" s="77"/>
      <c r="H86" s="77">
        <f t="shared" si="5"/>
        <v>0</v>
      </c>
      <c r="I86" s="77">
        <f t="shared" si="6"/>
        <v>0</v>
      </c>
      <c r="J86" s="75"/>
    </row>
    <row r="87" spans="1:10" ht="14.4">
      <c r="A87" s="74">
        <f t="shared" si="7"/>
        <v>84</v>
      </c>
      <c r="B87" s="82" t="s">
        <v>151</v>
      </c>
      <c r="C87" s="76" t="s">
        <v>49</v>
      </c>
      <c r="D87" s="76">
        <v>48</v>
      </c>
      <c r="E87" s="77"/>
      <c r="F87" s="77">
        <f t="shared" si="4"/>
        <v>0</v>
      </c>
      <c r="G87" s="77"/>
      <c r="H87" s="77">
        <f t="shared" si="5"/>
        <v>0</v>
      </c>
      <c r="I87" s="77">
        <f t="shared" si="6"/>
        <v>0</v>
      </c>
      <c r="J87" s="75"/>
    </row>
    <row r="88" spans="1:10" ht="14.4">
      <c r="A88" s="74">
        <f t="shared" si="7"/>
        <v>85</v>
      </c>
      <c r="B88" s="82" t="s">
        <v>152</v>
      </c>
      <c r="C88" s="76" t="s">
        <v>49</v>
      </c>
      <c r="D88" s="76">
        <v>16</v>
      </c>
      <c r="E88" s="77"/>
      <c r="F88" s="77">
        <f t="shared" si="4"/>
        <v>0</v>
      </c>
      <c r="G88" s="77"/>
      <c r="H88" s="77">
        <f t="shared" si="5"/>
        <v>0</v>
      </c>
      <c r="I88" s="77">
        <f t="shared" si="6"/>
        <v>0</v>
      </c>
      <c r="J88" s="75"/>
    </row>
    <row r="89" spans="1:10" ht="14.4">
      <c r="A89" s="74">
        <f t="shared" si="7"/>
        <v>86</v>
      </c>
      <c r="B89" s="82" t="s">
        <v>153</v>
      </c>
      <c r="C89" s="76" t="s">
        <v>49</v>
      </c>
      <c r="D89" s="76">
        <v>220</v>
      </c>
      <c r="E89" s="77"/>
      <c r="F89" s="77">
        <f t="shared" si="4"/>
        <v>0</v>
      </c>
      <c r="G89" s="77"/>
      <c r="H89" s="77">
        <f t="shared" si="5"/>
        <v>0</v>
      </c>
      <c r="I89" s="77">
        <f t="shared" si="6"/>
        <v>0</v>
      </c>
      <c r="J89" s="75"/>
    </row>
    <row r="90" spans="1:10" ht="14.4">
      <c r="A90" s="74">
        <f t="shared" si="7"/>
        <v>87</v>
      </c>
      <c r="B90" s="82" t="s">
        <v>154</v>
      </c>
      <c r="C90" s="76" t="s">
        <v>49</v>
      </c>
      <c r="D90" s="76">
        <v>72</v>
      </c>
      <c r="E90" s="77"/>
      <c r="F90" s="77">
        <f t="shared" si="4"/>
        <v>0</v>
      </c>
      <c r="G90" s="77"/>
      <c r="H90" s="77">
        <f t="shared" si="5"/>
        <v>0</v>
      </c>
      <c r="I90" s="77">
        <f t="shared" si="6"/>
        <v>0</v>
      </c>
      <c r="J90" s="75"/>
    </row>
    <row r="91" spans="1:10" ht="14.4">
      <c r="A91" s="74">
        <f t="shared" si="7"/>
        <v>88</v>
      </c>
      <c r="B91" s="82" t="s">
        <v>155</v>
      </c>
      <c r="C91" s="76" t="s">
        <v>49</v>
      </c>
      <c r="D91" s="76">
        <v>100</v>
      </c>
      <c r="E91" s="77"/>
      <c r="F91" s="77">
        <f t="shared" si="4"/>
        <v>0</v>
      </c>
      <c r="G91" s="77"/>
      <c r="H91" s="77">
        <f t="shared" si="5"/>
        <v>0</v>
      </c>
      <c r="I91" s="77">
        <f t="shared" si="6"/>
        <v>0</v>
      </c>
      <c r="J91" s="75"/>
    </row>
    <row r="92" spans="1:10" ht="28.8">
      <c r="A92" s="74">
        <f t="shared" si="7"/>
        <v>89</v>
      </c>
      <c r="B92" s="78" t="s">
        <v>156</v>
      </c>
      <c r="C92" s="76" t="s">
        <v>49</v>
      </c>
      <c r="D92" s="76">
        <v>8</v>
      </c>
      <c r="E92" s="77"/>
      <c r="F92" s="77">
        <f t="shared" si="4"/>
        <v>0</v>
      </c>
      <c r="G92" s="77"/>
      <c r="H92" s="77">
        <f t="shared" si="5"/>
        <v>0</v>
      </c>
      <c r="I92" s="77">
        <f t="shared" si="6"/>
        <v>0</v>
      </c>
      <c r="J92" s="75" t="s">
        <v>96</v>
      </c>
    </row>
    <row r="93" spans="1:10" ht="14.4">
      <c r="A93" s="74">
        <v>90</v>
      </c>
      <c r="B93" s="78" t="s">
        <v>157</v>
      </c>
      <c r="C93" s="76" t="s">
        <v>49</v>
      </c>
      <c r="D93" s="83">
        <v>4</v>
      </c>
      <c r="E93" s="77"/>
      <c r="F93" s="77">
        <f t="shared" si="4"/>
        <v>0</v>
      </c>
      <c r="G93" s="77"/>
      <c r="H93" s="77">
        <f t="shared" si="5"/>
        <v>0</v>
      </c>
      <c r="I93" s="77">
        <f t="shared" si="6"/>
        <v>0</v>
      </c>
      <c r="J93" s="79" t="s">
        <v>158</v>
      </c>
    </row>
    <row r="94" spans="1:10" ht="14.4">
      <c r="A94" s="74">
        <f t="shared" ref="A94:A96" si="8">A93+1</f>
        <v>91</v>
      </c>
      <c r="B94" s="78" t="s">
        <v>159</v>
      </c>
      <c r="C94" s="76" t="s">
        <v>49</v>
      </c>
      <c r="D94" s="83">
        <v>4</v>
      </c>
      <c r="E94" s="77"/>
      <c r="F94" s="77">
        <f t="shared" si="4"/>
        <v>0</v>
      </c>
      <c r="G94" s="77"/>
      <c r="H94" s="77">
        <f t="shared" si="5"/>
        <v>0</v>
      </c>
      <c r="I94" s="77">
        <f t="shared" si="6"/>
        <v>0</v>
      </c>
      <c r="J94" s="79" t="s">
        <v>158</v>
      </c>
    </row>
    <row r="95" spans="1:10" ht="14.4">
      <c r="A95" s="74">
        <f t="shared" si="8"/>
        <v>92</v>
      </c>
      <c r="B95" s="78" t="s">
        <v>160</v>
      </c>
      <c r="C95" s="76" t="s">
        <v>161</v>
      </c>
      <c r="D95" s="76">
        <v>34</v>
      </c>
      <c r="E95" s="77"/>
      <c r="F95" s="77">
        <f t="shared" si="4"/>
        <v>0</v>
      </c>
      <c r="G95" s="77"/>
      <c r="H95" s="77">
        <f t="shared" si="5"/>
        <v>0</v>
      </c>
      <c r="I95" s="77">
        <f t="shared" si="6"/>
        <v>0</v>
      </c>
      <c r="J95" s="75"/>
    </row>
    <row r="96" spans="1:10" ht="14.4">
      <c r="A96" s="74">
        <f t="shared" si="8"/>
        <v>93</v>
      </c>
      <c r="B96" s="82" t="s">
        <v>162</v>
      </c>
      <c r="C96" s="76" t="s">
        <v>163</v>
      </c>
      <c r="D96" s="76">
        <v>1</v>
      </c>
      <c r="E96" s="77"/>
      <c r="F96" s="77">
        <f t="shared" si="4"/>
        <v>0</v>
      </c>
      <c r="G96" s="77"/>
      <c r="H96" s="77">
        <f t="shared" si="5"/>
        <v>0</v>
      </c>
      <c r="I96" s="77">
        <f t="shared" si="6"/>
        <v>0</v>
      </c>
      <c r="J96" s="75" t="s">
        <v>164</v>
      </c>
    </row>
    <row r="97" spans="1:10" ht="14.4">
      <c r="A97" s="74">
        <v>94</v>
      </c>
      <c r="B97" s="82" t="s">
        <v>165</v>
      </c>
      <c r="C97" s="76" t="s">
        <v>163</v>
      </c>
      <c r="D97" s="76">
        <v>1</v>
      </c>
      <c r="E97" s="77"/>
      <c r="F97" s="77">
        <f t="shared" si="4"/>
        <v>0</v>
      </c>
      <c r="G97" s="77"/>
      <c r="H97" s="77">
        <f t="shared" si="5"/>
        <v>0</v>
      </c>
      <c r="I97" s="77">
        <f t="shared" si="6"/>
        <v>0</v>
      </c>
      <c r="J97" s="75" t="s">
        <v>164</v>
      </c>
    </row>
    <row r="98" spans="1:10" ht="14.4">
      <c r="A98" s="74">
        <v>95</v>
      </c>
      <c r="B98" s="82" t="s">
        <v>166</v>
      </c>
      <c r="C98" s="76" t="s">
        <v>163</v>
      </c>
      <c r="D98" s="76">
        <v>1</v>
      </c>
      <c r="E98" s="77"/>
      <c r="F98" s="77">
        <f t="shared" si="4"/>
        <v>0</v>
      </c>
      <c r="G98" s="77"/>
      <c r="H98" s="77">
        <f t="shared" si="5"/>
        <v>0</v>
      </c>
      <c r="I98" s="77">
        <f t="shared" si="6"/>
        <v>0</v>
      </c>
      <c r="J98" s="88"/>
    </row>
    <row r="99" spans="1:10" ht="14.4">
      <c r="A99" s="74">
        <v>96</v>
      </c>
      <c r="B99" s="82" t="s">
        <v>167</v>
      </c>
      <c r="C99" s="76" t="s">
        <v>163</v>
      </c>
      <c r="D99" s="76">
        <v>1</v>
      </c>
      <c r="E99" s="77"/>
      <c r="F99" s="77">
        <f t="shared" si="4"/>
        <v>0</v>
      </c>
      <c r="G99" s="77"/>
      <c r="H99" s="77">
        <f t="shared" si="5"/>
        <v>0</v>
      </c>
      <c r="I99" s="77">
        <f t="shared" si="6"/>
        <v>0</v>
      </c>
      <c r="J99" s="88"/>
    </row>
    <row r="100" spans="1:10" ht="14.4">
      <c r="A100" s="74">
        <f t="shared" ref="A100" si="9">A99+1</f>
        <v>97</v>
      </c>
      <c r="B100" s="82" t="s">
        <v>168</v>
      </c>
      <c r="C100" s="76" t="s">
        <v>163</v>
      </c>
      <c r="D100" s="76">
        <v>1</v>
      </c>
      <c r="E100" s="77"/>
      <c r="F100" s="77">
        <f t="shared" si="4"/>
        <v>0</v>
      </c>
      <c r="G100" s="77"/>
      <c r="H100" s="77">
        <f t="shared" si="5"/>
        <v>0</v>
      </c>
      <c r="I100" s="77">
        <f t="shared" si="6"/>
        <v>0</v>
      </c>
      <c r="J100" s="88" t="s">
        <v>7</v>
      </c>
    </row>
    <row r="101" spans="1:10" ht="14.4">
      <c r="A101" s="74">
        <v>98</v>
      </c>
      <c r="B101" s="82" t="s">
        <v>169</v>
      </c>
      <c r="C101" s="76" t="s">
        <v>163</v>
      </c>
      <c r="D101" s="76">
        <v>1</v>
      </c>
      <c r="E101" s="77"/>
      <c r="F101" s="77">
        <f t="shared" si="4"/>
        <v>0</v>
      </c>
      <c r="G101" s="77"/>
      <c r="H101" s="77">
        <f t="shared" si="5"/>
        <v>0</v>
      </c>
      <c r="I101" s="77">
        <f t="shared" si="6"/>
        <v>0</v>
      </c>
      <c r="J101" s="88"/>
    </row>
    <row r="102" spans="1:10" ht="14.4">
      <c r="A102" s="74">
        <v>99</v>
      </c>
      <c r="B102" s="82" t="s">
        <v>170</v>
      </c>
      <c r="C102" s="76" t="s">
        <v>163</v>
      </c>
      <c r="D102" s="76">
        <v>1</v>
      </c>
      <c r="E102" s="77"/>
      <c r="F102" s="77">
        <f t="shared" si="4"/>
        <v>0</v>
      </c>
      <c r="G102" s="77"/>
      <c r="H102" s="77">
        <f t="shared" si="5"/>
        <v>0</v>
      </c>
      <c r="I102" s="77">
        <f t="shared" si="6"/>
        <v>0</v>
      </c>
      <c r="J102" s="88"/>
    </row>
    <row r="103" spans="1:10" ht="14.4">
      <c r="A103" s="74">
        <v>100</v>
      </c>
      <c r="B103" s="82" t="s">
        <v>171</v>
      </c>
      <c r="C103" s="76" t="s">
        <v>163</v>
      </c>
      <c r="D103" s="76">
        <v>1</v>
      </c>
      <c r="E103" s="77"/>
      <c r="F103" s="77">
        <f t="shared" si="4"/>
        <v>0</v>
      </c>
      <c r="G103" s="77"/>
      <c r="H103" s="77">
        <f t="shared" si="5"/>
        <v>0</v>
      </c>
      <c r="I103" s="77">
        <f t="shared" si="6"/>
        <v>0</v>
      </c>
      <c r="J103" s="88"/>
    </row>
    <row r="104" spans="1:10" ht="14.4">
      <c r="A104" s="74">
        <v>101</v>
      </c>
      <c r="B104" s="82" t="s">
        <v>172</v>
      </c>
      <c r="C104" s="76" t="s">
        <v>163</v>
      </c>
      <c r="D104" s="76">
        <v>1</v>
      </c>
      <c r="E104" s="77"/>
      <c r="F104" s="77">
        <f t="shared" si="4"/>
        <v>0</v>
      </c>
      <c r="G104" s="77"/>
      <c r="H104" s="77">
        <f t="shared" si="5"/>
        <v>0</v>
      </c>
      <c r="I104" s="77">
        <f t="shared" si="6"/>
        <v>0</v>
      </c>
      <c r="J104" s="88"/>
    </row>
    <row r="105" spans="1:10" ht="14.4">
      <c r="A105" s="74">
        <v>102</v>
      </c>
      <c r="B105" s="82" t="s">
        <v>173</v>
      </c>
      <c r="C105" s="76" t="s">
        <v>163</v>
      </c>
      <c r="D105" s="76">
        <v>1</v>
      </c>
      <c r="E105" s="77"/>
      <c r="F105" s="77">
        <f t="shared" si="4"/>
        <v>0</v>
      </c>
      <c r="G105" s="77"/>
      <c r="H105" s="77">
        <f t="shared" si="5"/>
        <v>0</v>
      </c>
      <c r="I105" s="77">
        <f t="shared" si="6"/>
        <v>0</v>
      </c>
      <c r="J105" s="88"/>
    </row>
    <row r="106" spans="1:10" ht="14.4">
      <c r="A106" s="74">
        <v>103</v>
      </c>
      <c r="B106" s="82" t="s">
        <v>174</v>
      </c>
      <c r="C106" s="76" t="s">
        <v>163</v>
      </c>
      <c r="D106" s="76">
        <v>1</v>
      </c>
      <c r="E106" s="77"/>
      <c r="F106" s="77">
        <f t="shared" si="4"/>
        <v>0</v>
      </c>
      <c r="G106" s="77"/>
      <c r="H106" s="77">
        <f t="shared" si="5"/>
        <v>0</v>
      </c>
      <c r="I106" s="77">
        <f t="shared" si="6"/>
        <v>0</v>
      </c>
      <c r="J106" s="88"/>
    </row>
    <row r="107" spans="1:10" ht="14.4">
      <c r="A107" s="74">
        <f t="shared" ref="A107:A108" si="10">A106+1</f>
        <v>104</v>
      </c>
      <c r="B107" s="82" t="s">
        <v>175</v>
      </c>
      <c r="C107" s="76" t="s">
        <v>163</v>
      </c>
      <c r="D107" s="76">
        <v>1</v>
      </c>
      <c r="E107" s="77"/>
      <c r="F107" s="77">
        <f t="shared" si="4"/>
        <v>0</v>
      </c>
      <c r="G107" s="77"/>
      <c r="H107" s="77">
        <f t="shared" si="5"/>
        <v>0</v>
      </c>
      <c r="I107" s="77">
        <f t="shared" si="6"/>
        <v>0</v>
      </c>
      <c r="J107" s="88"/>
    </row>
    <row r="108" spans="1:10" ht="14.4">
      <c r="A108" s="74">
        <f t="shared" si="10"/>
        <v>105</v>
      </c>
      <c r="B108" s="82" t="s">
        <v>176</v>
      </c>
      <c r="C108" s="76" t="s">
        <v>163</v>
      </c>
      <c r="D108" s="76">
        <v>1</v>
      </c>
      <c r="E108" s="77"/>
      <c r="F108" s="77">
        <f t="shared" si="4"/>
        <v>0</v>
      </c>
      <c r="G108" s="77"/>
      <c r="H108" s="77">
        <f t="shared" si="5"/>
        <v>0</v>
      </c>
      <c r="I108" s="77">
        <f t="shared" si="6"/>
        <v>0</v>
      </c>
      <c r="J108" s="88"/>
    </row>
    <row r="109" spans="1:10" ht="14.4">
      <c r="A109" s="74">
        <v>106</v>
      </c>
      <c r="B109" s="82" t="s">
        <v>177</v>
      </c>
      <c r="C109" s="76" t="s">
        <v>163</v>
      </c>
      <c r="D109" s="76">
        <v>1</v>
      </c>
      <c r="E109" s="77"/>
      <c r="F109" s="77">
        <f t="shared" si="4"/>
        <v>0</v>
      </c>
      <c r="G109" s="77"/>
      <c r="H109" s="77">
        <f t="shared" si="5"/>
        <v>0</v>
      </c>
      <c r="I109" s="77">
        <f t="shared" si="6"/>
        <v>0</v>
      </c>
      <c r="J109" s="88"/>
    </row>
    <row r="110" spans="1:10" ht="14.4">
      <c r="A110" s="74">
        <f t="shared" ref="A110:A112" si="11">A109+1</f>
        <v>107</v>
      </c>
      <c r="B110" s="82" t="s">
        <v>178</v>
      </c>
      <c r="C110" s="76" t="s">
        <v>163</v>
      </c>
      <c r="D110" s="76">
        <v>1</v>
      </c>
      <c r="E110" s="77"/>
      <c r="F110" s="77">
        <f t="shared" si="4"/>
        <v>0</v>
      </c>
      <c r="G110" s="77"/>
      <c r="H110" s="77">
        <f t="shared" si="5"/>
        <v>0</v>
      </c>
      <c r="I110" s="77">
        <f t="shared" si="6"/>
        <v>0</v>
      </c>
      <c r="J110" s="88"/>
    </row>
    <row r="111" spans="1:10" ht="14.4">
      <c r="A111" s="74">
        <f t="shared" si="11"/>
        <v>108</v>
      </c>
      <c r="B111" s="82" t="s">
        <v>179</v>
      </c>
      <c r="C111" s="76" t="s">
        <v>163</v>
      </c>
      <c r="D111" s="76">
        <v>1</v>
      </c>
      <c r="E111" s="77"/>
      <c r="F111" s="77">
        <f t="shared" si="4"/>
        <v>0</v>
      </c>
      <c r="G111" s="77"/>
      <c r="H111" s="77">
        <f t="shared" si="5"/>
        <v>0</v>
      </c>
      <c r="I111" s="77">
        <f t="shared" si="6"/>
        <v>0</v>
      </c>
      <c r="J111" s="88"/>
    </row>
    <row r="112" spans="1:10" ht="14.4">
      <c r="A112" s="74">
        <f t="shared" si="11"/>
        <v>109</v>
      </c>
      <c r="B112" s="82" t="s">
        <v>180</v>
      </c>
      <c r="C112" s="76" t="s">
        <v>163</v>
      </c>
      <c r="D112" s="76">
        <v>1</v>
      </c>
      <c r="E112" s="77"/>
      <c r="F112" s="77">
        <f t="shared" si="4"/>
        <v>0</v>
      </c>
      <c r="G112" s="77"/>
      <c r="H112" s="77">
        <f t="shared" si="5"/>
        <v>0</v>
      </c>
      <c r="I112" s="77">
        <f t="shared" si="6"/>
        <v>0</v>
      </c>
      <c r="J112" s="88"/>
    </row>
    <row r="113" spans="1:12" ht="25.5" customHeight="1">
      <c r="A113" s="89">
        <v>110</v>
      </c>
      <c r="B113" s="90" t="s">
        <v>8</v>
      </c>
      <c r="C113" s="88"/>
      <c r="D113" s="91"/>
      <c r="E113" s="92"/>
      <c r="F113" s="93">
        <f>SUM(F4:F112)</f>
        <v>0</v>
      </c>
      <c r="G113" s="92"/>
      <c r="H113" s="93">
        <f>SUM(H4:H112)</f>
        <v>0</v>
      </c>
      <c r="I113" s="94">
        <f>SUM(I4:I112)</f>
        <v>0</v>
      </c>
      <c r="J113" s="88"/>
      <c r="L113" s="11"/>
    </row>
    <row r="114" spans="1:12" ht="13.8">
      <c r="A114" s="95"/>
      <c r="B114" s="96"/>
      <c r="C114" s="96"/>
      <c r="D114" s="96"/>
      <c r="E114" s="96"/>
      <c r="F114" s="96"/>
      <c r="G114" s="96"/>
      <c r="H114" s="96"/>
      <c r="I114" s="96"/>
      <c r="J114" s="96"/>
    </row>
  </sheetData>
  <mergeCells count="8">
    <mergeCell ref="I1:I2"/>
    <mergeCell ref="J1:J2"/>
    <mergeCell ref="A1:A2"/>
    <mergeCell ref="B1:B2"/>
    <mergeCell ref="C1:C2"/>
    <mergeCell ref="D1:D2"/>
    <mergeCell ref="E1:F1"/>
    <mergeCell ref="G1:H1"/>
  </mergeCells>
  <pageMargins left="0.70866141732283472" right="0.70866141732283472" top="0.55000000000000004" bottom="0.59055118110236227" header="0.19685039370078741" footer="0.31496062992125984"/>
  <pageSetup paperSize="9" scale="64" fitToHeight="0" orientation="landscape" r:id="rId1"/>
  <headerFooter>
    <oddHeader>&amp;L&amp;"Arial,Obyčejné"&amp;10VAE CONTROLS, s.r.o.&amp;C&amp;"Arial,Obyčejné"&amp;10
&amp;R&amp;"Arial,Obyčejné"&amp;10ČEPRO, a.s.</oddHeader>
    <oddFooter>&amp;L&amp;"Arial,Obyčejné"&amp;9&amp;F / &amp;A&amp;R&amp;"Arial,Obyčejné"&amp;9strana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16873-633C-495C-80B4-B33364A98AD7}">
  <sheetPr>
    <pageSetUpPr fitToPage="1"/>
  </sheetPr>
  <dimension ref="A1:H127"/>
  <sheetViews>
    <sheetView showGridLines="0" showRuler="0" topLeftCell="A91" zoomScaleNormal="100" zoomScaleSheetLayoutView="115" zoomScalePageLayoutView="120" workbookViewId="0">
      <selection activeCell="F120" sqref="F120:F127"/>
    </sheetView>
  </sheetViews>
  <sheetFormatPr defaultColWidth="9.109375" defaultRowHeight="13.2"/>
  <cols>
    <col min="1" max="1" width="5.88671875" style="139" customWidth="1"/>
    <col min="2" max="2" width="7.109375" style="139" customWidth="1"/>
    <col min="3" max="3" width="55.109375" style="97" customWidth="1"/>
    <col min="4" max="4" width="10.33203125" style="140" customWidth="1"/>
    <col min="5" max="5" width="7.33203125" style="97" customWidth="1"/>
    <col min="6" max="6" width="13.77734375" style="141" bestFit="1" customWidth="1"/>
    <col min="7" max="7" width="17" style="141" customWidth="1"/>
    <col min="8" max="8" width="31.44140625" style="97" customWidth="1"/>
    <col min="9" max="16384" width="9.109375" style="97"/>
  </cols>
  <sheetData>
    <row r="1" spans="1:8" ht="12.75" customHeight="1">
      <c r="A1" s="734"/>
      <c r="B1" s="735"/>
      <c r="C1" s="735" t="s">
        <v>181</v>
      </c>
      <c r="D1" s="735" t="s">
        <v>182</v>
      </c>
      <c r="E1" s="735"/>
      <c r="F1" s="735"/>
      <c r="G1" s="735"/>
      <c r="H1" s="738"/>
    </row>
    <row r="2" spans="1:8" ht="13.5" customHeight="1" thickBot="1">
      <c r="A2" s="736"/>
      <c r="B2" s="737"/>
      <c r="C2" s="737"/>
      <c r="D2" s="737"/>
      <c r="E2" s="737"/>
      <c r="F2" s="737"/>
      <c r="G2" s="737"/>
      <c r="H2" s="739"/>
    </row>
    <row r="3" spans="1:8" ht="52.95" customHeight="1" thickBot="1">
      <c r="A3" s="740" t="s">
        <v>183</v>
      </c>
      <c r="B3" s="741"/>
      <c r="C3" s="741"/>
      <c r="D3" s="741"/>
      <c r="E3" s="741"/>
      <c r="F3" s="741"/>
      <c r="G3" s="741"/>
      <c r="H3" s="742"/>
    </row>
    <row r="4" spans="1:8" s="98" customFormat="1" ht="21" customHeight="1">
      <c r="A4" s="743" t="s">
        <v>184</v>
      </c>
      <c r="B4" s="744"/>
      <c r="C4" s="747" t="s">
        <v>185</v>
      </c>
      <c r="D4" s="749" t="s">
        <v>186</v>
      </c>
      <c r="E4" s="751" t="s">
        <v>187</v>
      </c>
      <c r="F4" s="753" t="s">
        <v>188</v>
      </c>
      <c r="G4" s="754"/>
      <c r="H4" s="755" t="s">
        <v>189</v>
      </c>
    </row>
    <row r="5" spans="1:8" s="101" customFormat="1" ht="20.399999999999999">
      <c r="A5" s="745"/>
      <c r="B5" s="746"/>
      <c r="C5" s="748"/>
      <c r="D5" s="750"/>
      <c r="E5" s="752"/>
      <c r="F5" s="99" t="s">
        <v>190</v>
      </c>
      <c r="G5" s="100" t="s">
        <v>191</v>
      </c>
      <c r="H5" s="756"/>
    </row>
    <row r="6" spans="1:8" ht="13.8" thickBot="1">
      <c r="A6" s="732">
        <v>1</v>
      </c>
      <c r="B6" s="733"/>
      <c r="C6" s="102">
        <v>2</v>
      </c>
      <c r="D6" s="102">
        <v>3</v>
      </c>
      <c r="E6" s="102" t="s">
        <v>192</v>
      </c>
      <c r="F6" s="103" t="s">
        <v>193</v>
      </c>
      <c r="G6" s="103" t="s">
        <v>194</v>
      </c>
      <c r="H6" s="104" t="s">
        <v>195</v>
      </c>
    </row>
    <row r="7" spans="1:8" s="112" customFormat="1">
      <c r="A7" s="105" t="s">
        <v>196</v>
      </c>
      <c r="B7" s="106"/>
      <c r="C7" s="107" t="s">
        <v>197</v>
      </c>
      <c r="D7" s="107"/>
      <c r="E7" s="108"/>
      <c r="F7" s="109"/>
      <c r="G7" s="110"/>
      <c r="H7" s="111"/>
    </row>
    <row r="8" spans="1:8" ht="39" customHeight="1">
      <c r="A8" s="113" t="s">
        <v>198</v>
      </c>
      <c r="B8" s="114"/>
      <c r="C8" s="115" t="s">
        <v>199</v>
      </c>
      <c r="D8" s="115"/>
      <c r="E8" s="116"/>
      <c r="F8" s="117"/>
      <c r="G8" s="117">
        <f>SUBTOTAL(9,G9:G127)</f>
        <v>0</v>
      </c>
      <c r="H8" s="118"/>
    </row>
    <row r="9" spans="1:8">
      <c r="A9" s="119"/>
      <c r="B9" s="120"/>
      <c r="C9" s="121" t="s">
        <v>200</v>
      </c>
      <c r="D9" s="122"/>
      <c r="E9" s="123"/>
      <c r="F9" s="124"/>
      <c r="G9" s="124"/>
      <c r="H9" s="125"/>
    </row>
    <row r="10" spans="1:8" ht="22.8">
      <c r="A10" s="119"/>
      <c r="B10" s="126" t="s">
        <v>201</v>
      </c>
      <c r="C10" s="127" t="s">
        <v>202</v>
      </c>
      <c r="D10" s="128">
        <v>1</v>
      </c>
      <c r="E10" s="129" t="s">
        <v>203</v>
      </c>
      <c r="F10" s="130"/>
      <c r="G10" s="131">
        <f>D10*F10</f>
        <v>0</v>
      </c>
      <c r="H10" s="132"/>
    </row>
    <row r="11" spans="1:8" ht="22.8">
      <c r="A11" s="119"/>
      <c r="B11" s="126" t="s">
        <v>204</v>
      </c>
      <c r="C11" s="127" t="s">
        <v>205</v>
      </c>
      <c r="D11" s="128">
        <v>130</v>
      </c>
      <c r="E11" s="129" t="s">
        <v>206</v>
      </c>
      <c r="F11" s="130"/>
      <c r="G11" s="131">
        <f>D11*F11</f>
        <v>0</v>
      </c>
      <c r="H11" s="132"/>
    </row>
    <row r="12" spans="1:8">
      <c r="A12" s="119"/>
      <c r="B12" s="126" t="s">
        <v>207</v>
      </c>
      <c r="C12" s="127" t="s">
        <v>208</v>
      </c>
      <c r="D12" s="128">
        <v>220</v>
      </c>
      <c r="E12" s="129" t="s">
        <v>161</v>
      </c>
      <c r="F12" s="130"/>
      <c r="G12" s="131">
        <f t="shared" ref="G12:G27" si="0">D12*F12</f>
        <v>0</v>
      </c>
      <c r="H12" s="132"/>
    </row>
    <row r="13" spans="1:8">
      <c r="A13" s="119"/>
      <c r="B13" s="126" t="s">
        <v>209</v>
      </c>
      <c r="C13" s="127" t="s">
        <v>210</v>
      </c>
      <c r="D13" s="128">
        <v>112</v>
      </c>
      <c r="E13" s="129" t="s">
        <v>206</v>
      </c>
      <c r="F13" s="130"/>
      <c r="G13" s="131">
        <f t="shared" si="0"/>
        <v>0</v>
      </c>
      <c r="H13" s="132"/>
    </row>
    <row r="14" spans="1:8">
      <c r="A14" s="119"/>
      <c r="B14" s="126" t="s">
        <v>211</v>
      </c>
      <c r="C14" s="127" t="s">
        <v>212</v>
      </c>
      <c r="D14" s="128">
        <v>50</v>
      </c>
      <c r="E14" s="129" t="s">
        <v>206</v>
      </c>
      <c r="F14" s="130"/>
      <c r="G14" s="131">
        <f t="shared" si="0"/>
        <v>0</v>
      </c>
      <c r="H14" s="132"/>
    </row>
    <row r="15" spans="1:8">
      <c r="A15" s="119"/>
      <c r="B15" s="126" t="s">
        <v>213</v>
      </c>
      <c r="C15" s="127" t="s">
        <v>214</v>
      </c>
      <c r="D15" s="128">
        <v>20</v>
      </c>
      <c r="E15" s="129" t="s">
        <v>206</v>
      </c>
      <c r="F15" s="130"/>
      <c r="G15" s="131">
        <f t="shared" si="0"/>
        <v>0</v>
      </c>
      <c r="H15" s="132"/>
    </row>
    <row r="16" spans="1:8">
      <c r="A16" s="119"/>
      <c r="B16" s="126" t="s">
        <v>215</v>
      </c>
      <c r="C16" s="127" t="s">
        <v>216</v>
      </c>
      <c r="D16" s="128">
        <v>10</v>
      </c>
      <c r="E16" s="129" t="s">
        <v>206</v>
      </c>
      <c r="F16" s="130"/>
      <c r="G16" s="131">
        <f t="shared" si="0"/>
        <v>0</v>
      </c>
      <c r="H16" s="132"/>
    </row>
    <row r="17" spans="1:8" ht="22.8">
      <c r="A17" s="119"/>
      <c r="B17" s="126" t="s">
        <v>217</v>
      </c>
      <c r="C17" s="127" t="s">
        <v>218</v>
      </c>
      <c r="D17" s="128">
        <v>11</v>
      </c>
      <c r="E17" s="129" t="s">
        <v>161</v>
      </c>
      <c r="F17" s="130"/>
      <c r="G17" s="131">
        <f t="shared" si="0"/>
        <v>0</v>
      </c>
      <c r="H17" s="132"/>
    </row>
    <row r="18" spans="1:8">
      <c r="A18" s="119"/>
      <c r="B18" s="126" t="s">
        <v>219</v>
      </c>
      <c r="C18" s="127" t="s">
        <v>220</v>
      </c>
      <c r="D18" s="128">
        <v>4</v>
      </c>
      <c r="E18" s="129" t="s">
        <v>49</v>
      </c>
      <c r="F18" s="130"/>
      <c r="G18" s="131">
        <f t="shared" si="0"/>
        <v>0</v>
      </c>
      <c r="H18" s="132"/>
    </row>
    <row r="19" spans="1:8">
      <c r="A19" s="119"/>
      <c r="B19" s="126" t="s">
        <v>221</v>
      </c>
      <c r="C19" s="127" t="s">
        <v>222</v>
      </c>
      <c r="D19" s="128">
        <v>22</v>
      </c>
      <c r="E19" s="129" t="s">
        <v>49</v>
      </c>
      <c r="F19" s="130"/>
      <c r="G19" s="131">
        <f t="shared" si="0"/>
        <v>0</v>
      </c>
      <c r="H19" s="132"/>
    </row>
    <row r="20" spans="1:8">
      <c r="A20" s="119"/>
      <c r="B20" s="126" t="s">
        <v>223</v>
      </c>
      <c r="C20" s="127" t="s">
        <v>224</v>
      </c>
      <c r="D20" s="128">
        <v>10</v>
      </c>
      <c r="E20" s="129" t="s">
        <v>161</v>
      </c>
      <c r="F20" s="130"/>
      <c r="G20" s="131">
        <f t="shared" si="0"/>
        <v>0</v>
      </c>
      <c r="H20" s="132"/>
    </row>
    <row r="21" spans="1:8">
      <c r="A21" s="119"/>
      <c r="B21" s="126" t="s">
        <v>225</v>
      </c>
      <c r="C21" s="127" t="s">
        <v>226</v>
      </c>
      <c r="D21" s="128">
        <v>0.5</v>
      </c>
      <c r="E21" s="129" t="s">
        <v>206</v>
      </c>
      <c r="F21" s="130"/>
      <c r="G21" s="131">
        <f t="shared" si="0"/>
        <v>0</v>
      </c>
      <c r="H21" s="132"/>
    </row>
    <row r="22" spans="1:8">
      <c r="A22" s="119"/>
      <c r="B22" s="126" t="s">
        <v>227</v>
      </c>
      <c r="C22" s="127" t="s">
        <v>228</v>
      </c>
      <c r="D22" s="128">
        <v>2</v>
      </c>
      <c r="E22" s="129" t="s">
        <v>206</v>
      </c>
      <c r="F22" s="130"/>
      <c r="G22" s="131">
        <f t="shared" si="0"/>
        <v>0</v>
      </c>
      <c r="H22" s="132"/>
    </row>
    <row r="23" spans="1:8">
      <c r="A23" s="119"/>
      <c r="B23" s="126" t="s">
        <v>229</v>
      </c>
      <c r="C23" s="127" t="s">
        <v>230</v>
      </c>
      <c r="D23" s="128">
        <v>80</v>
      </c>
      <c r="E23" s="129" t="s">
        <v>49</v>
      </c>
      <c r="F23" s="130"/>
      <c r="G23" s="131">
        <f t="shared" si="0"/>
        <v>0</v>
      </c>
      <c r="H23" s="132"/>
    </row>
    <row r="24" spans="1:8">
      <c r="A24" s="119"/>
      <c r="B24" s="126" t="s">
        <v>231</v>
      </c>
      <c r="C24" s="127" t="s">
        <v>232</v>
      </c>
      <c r="D24" s="128">
        <v>10</v>
      </c>
      <c r="E24" s="129" t="s">
        <v>206</v>
      </c>
      <c r="F24" s="130"/>
      <c r="G24" s="131">
        <f t="shared" si="0"/>
        <v>0</v>
      </c>
      <c r="H24" s="132"/>
    </row>
    <row r="25" spans="1:8">
      <c r="A25" s="119"/>
      <c r="B25" s="126" t="s">
        <v>233</v>
      </c>
      <c r="C25" s="127" t="s">
        <v>234</v>
      </c>
      <c r="D25" s="128">
        <v>1</v>
      </c>
      <c r="E25" s="129" t="s">
        <v>203</v>
      </c>
      <c r="F25" s="130"/>
      <c r="G25" s="131">
        <f t="shared" si="0"/>
        <v>0</v>
      </c>
      <c r="H25" s="132"/>
    </row>
    <row r="26" spans="1:8">
      <c r="A26" s="119"/>
      <c r="B26" s="126" t="s">
        <v>235</v>
      </c>
      <c r="C26" s="127" t="s">
        <v>236</v>
      </c>
      <c r="D26" s="128">
        <v>1</v>
      </c>
      <c r="E26" s="129" t="s">
        <v>203</v>
      </c>
      <c r="F26" s="130"/>
      <c r="G26" s="131">
        <f t="shared" si="0"/>
        <v>0</v>
      </c>
      <c r="H26" s="132"/>
    </row>
    <row r="27" spans="1:8">
      <c r="A27" s="119"/>
      <c r="B27" s="126" t="s">
        <v>237</v>
      </c>
      <c r="C27" s="127" t="s">
        <v>238</v>
      </c>
      <c r="D27" s="128">
        <v>1</v>
      </c>
      <c r="E27" s="129" t="s">
        <v>203</v>
      </c>
      <c r="F27" s="130"/>
      <c r="G27" s="131">
        <f t="shared" si="0"/>
        <v>0</v>
      </c>
      <c r="H27" s="132"/>
    </row>
    <row r="28" spans="1:8">
      <c r="A28" s="119"/>
      <c r="B28" s="120"/>
      <c r="C28" s="121" t="s">
        <v>239</v>
      </c>
      <c r="D28" s="133"/>
      <c r="E28" s="123"/>
      <c r="F28" s="124"/>
      <c r="G28" s="124"/>
      <c r="H28" s="125"/>
    </row>
    <row r="29" spans="1:8" s="112" customFormat="1" ht="22.8">
      <c r="A29" s="119"/>
      <c r="B29" s="126" t="s">
        <v>240</v>
      </c>
      <c r="C29" s="127" t="s">
        <v>241</v>
      </c>
      <c r="D29" s="134">
        <v>2</v>
      </c>
      <c r="E29" s="129" t="s">
        <v>206</v>
      </c>
      <c r="F29" s="130"/>
      <c r="G29" s="131">
        <f t="shared" ref="G29:G38" si="1">D29*F29</f>
        <v>0</v>
      </c>
      <c r="H29" s="132"/>
    </row>
    <row r="30" spans="1:8" s="112" customFormat="1">
      <c r="A30" s="119"/>
      <c r="B30" s="126" t="s">
        <v>242</v>
      </c>
      <c r="C30" s="127" t="s">
        <v>243</v>
      </c>
      <c r="D30" s="128">
        <v>6</v>
      </c>
      <c r="E30" s="129" t="s">
        <v>161</v>
      </c>
      <c r="F30" s="130"/>
      <c r="G30" s="131">
        <f t="shared" si="1"/>
        <v>0</v>
      </c>
      <c r="H30" s="132"/>
    </row>
    <row r="31" spans="1:8" s="112" customFormat="1">
      <c r="A31" s="119"/>
      <c r="B31" s="126" t="s">
        <v>244</v>
      </c>
      <c r="C31" s="127" t="s">
        <v>245</v>
      </c>
      <c r="D31" s="134">
        <v>1.6</v>
      </c>
      <c r="E31" s="129" t="s">
        <v>206</v>
      </c>
      <c r="F31" s="130"/>
      <c r="G31" s="131">
        <f t="shared" si="1"/>
        <v>0</v>
      </c>
      <c r="H31" s="132"/>
    </row>
    <row r="32" spans="1:8" s="112" customFormat="1">
      <c r="A32" s="119"/>
      <c r="B32" s="126" t="s">
        <v>246</v>
      </c>
      <c r="C32" s="127" t="s">
        <v>247</v>
      </c>
      <c r="D32" s="134">
        <v>628</v>
      </c>
      <c r="E32" s="129" t="s">
        <v>248</v>
      </c>
      <c r="F32" s="130"/>
      <c r="G32" s="131">
        <f t="shared" si="1"/>
        <v>0</v>
      </c>
      <c r="H32" s="132"/>
    </row>
    <row r="33" spans="1:8" s="112" customFormat="1">
      <c r="A33" s="119"/>
      <c r="B33" s="126" t="s">
        <v>249</v>
      </c>
      <c r="C33" s="127" t="s">
        <v>250</v>
      </c>
      <c r="D33" s="134">
        <v>10.5</v>
      </c>
      <c r="E33" s="129" t="s">
        <v>161</v>
      </c>
      <c r="F33" s="130"/>
      <c r="G33" s="131">
        <f t="shared" si="1"/>
        <v>0</v>
      </c>
      <c r="H33" s="132"/>
    </row>
    <row r="34" spans="1:8" s="112" customFormat="1" ht="12" customHeight="1">
      <c r="A34" s="119"/>
      <c r="B34" s="126" t="s">
        <v>251</v>
      </c>
      <c r="C34" s="127" t="s">
        <v>252</v>
      </c>
      <c r="D34" s="135">
        <v>4</v>
      </c>
      <c r="E34" s="129" t="s">
        <v>49</v>
      </c>
      <c r="F34" s="130"/>
      <c r="G34" s="131">
        <f t="shared" si="1"/>
        <v>0</v>
      </c>
      <c r="H34" s="132"/>
    </row>
    <row r="35" spans="1:8" s="112" customFormat="1">
      <c r="A35" s="119"/>
      <c r="B35" s="126" t="s">
        <v>253</v>
      </c>
      <c r="C35" s="127" t="s">
        <v>254</v>
      </c>
      <c r="D35" s="135">
        <v>28</v>
      </c>
      <c r="E35" s="129" t="s">
        <v>49</v>
      </c>
      <c r="F35" s="130"/>
      <c r="G35" s="131">
        <f t="shared" si="1"/>
        <v>0</v>
      </c>
      <c r="H35" s="132"/>
    </row>
    <row r="36" spans="1:8" s="112" customFormat="1">
      <c r="A36" s="119"/>
      <c r="B36" s="126" t="s">
        <v>255</v>
      </c>
      <c r="C36" s="127" t="s">
        <v>256</v>
      </c>
      <c r="D36" s="136">
        <v>2</v>
      </c>
      <c r="E36" s="129" t="s">
        <v>206</v>
      </c>
      <c r="F36" s="130"/>
      <c r="G36" s="131">
        <f t="shared" si="1"/>
        <v>0</v>
      </c>
      <c r="H36" s="132"/>
    </row>
    <row r="37" spans="1:8" s="112" customFormat="1">
      <c r="A37" s="119"/>
      <c r="B37" s="126" t="s">
        <v>257</v>
      </c>
      <c r="C37" s="127" t="s">
        <v>258</v>
      </c>
      <c r="D37" s="135">
        <v>200</v>
      </c>
      <c r="E37" s="129" t="s">
        <v>248</v>
      </c>
      <c r="F37" s="130"/>
      <c r="G37" s="131">
        <f t="shared" si="1"/>
        <v>0</v>
      </c>
      <c r="H37" s="132"/>
    </row>
    <row r="38" spans="1:8" s="112" customFormat="1">
      <c r="A38" s="119"/>
      <c r="B38" s="126" t="s">
        <v>259</v>
      </c>
      <c r="C38" s="127" t="s">
        <v>260</v>
      </c>
      <c r="D38" s="137">
        <v>1</v>
      </c>
      <c r="E38" s="129" t="s">
        <v>206</v>
      </c>
      <c r="F38" s="130"/>
      <c r="G38" s="131">
        <f t="shared" si="1"/>
        <v>0</v>
      </c>
      <c r="H38" s="132"/>
    </row>
    <row r="39" spans="1:8">
      <c r="A39" s="119"/>
      <c r="B39" s="120"/>
      <c r="C39" s="121" t="s">
        <v>261</v>
      </c>
      <c r="D39" s="133"/>
      <c r="E39" s="123"/>
      <c r="F39" s="124"/>
      <c r="G39" s="124"/>
      <c r="H39" s="125"/>
    </row>
    <row r="40" spans="1:8">
      <c r="A40" s="119"/>
      <c r="B40" s="126" t="s">
        <v>262</v>
      </c>
      <c r="C40" s="127" t="s">
        <v>263</v>
      </c>
      <c r="D40" s="137">
        <v>36</v>
      </c>
      <c r="E40" s="129" t="s">
        <v>206</v>
      </c>
      <c r="F40" s="130"/>
      <c r="G40" s="131">
        <f t="shared" ref="G40:G101" si="2">D40*F40</f>
        <v>0</v>
      </c>
      <c r="H40" s="132"/>
    </row>
    <row r="41" spans="1:8">
      <c r="A41" s="119"/>
      <c r="B41" s="126" t="s">
        <v>264</v>
      </c>
      <c r="C41" s="127" t="s">
        <v>265</v>
      </c>
      <c r="D41" s="137">
        <v>40</v>
      </c>
      <c r="E41" s="129" t="s">
        <v>161</v>
      </c>
      <c r="F41" s="130"/>
      <c r="G41" s="131">
        <f t="shared" si="2"/>
        <v>0</v>
      </c>
      <c r="H41" s="132"/>
    </row>
    <row r="42" spans="1:8">
      <c r="A42" s="119"/>
      <c r="B42" s="126" t="s">
        <v>266</v>
      </c>
      <c r="C42" s="127" t="s">
        <v>267</v>
      </c>
      <c r="D42" s="137">
        <v>36</v>
      </c>
      <c r="E42" s="129" t="s">
        <v>206</v>
      </c>
      <c r="F42" s="130"/>
      <c r="G42" s="131">
        <f t="shared" si="2"/>
        <v>0</v>
      </c>
      <c r="H42" s="132"/>
    </row>
    <row r="43" spans="1:8">
      <c r="A43" s="119"/>
      <c r="B43" s="126" t="s">
        <v>268</v>
      </c>
      <c r="C43" s="127" t="s">
        <v>269</v>
      </c>
      <c r="D43" s="137">
        <v>40</v>
      </c>
      <c r="E43" s="129" t="s">
        <v>161</v>
      </c>
      <c r="F43" s="130"/>
      <c r="G43" s="131">
        <f t="shared" si="2"/>
        <v>0</v>
      </c>
      <c r="H43" s="132"/>
    </row>
    <row r="44" spans="1:8">
      <c r="A44" s="119"/>
      <c r="B44" s="126" t="s">
        <v>270</v>
      </c>
      <c r="C44" s="127" t="s">
        <v>271</v>
      </c>
      <c r="D44" s="137">
        <v>32</v>
      </c>
      <c r="E44" s="129" t="s">
        <v>206</v>
      </c>
      <c r="F44" s="130"/>
      <c r="G44" s="131">
        <f t="shared" si="2"/>
        <v>0</v>
      </c>
      <c r="H44" s="132"/>
    </row>
    <row r="45" spans="1:8">
      <c r="A45" s="119"/>
      <c r="B45" s="126" t="s">
        <v>272</v>
      </c>
      <c r="C45" s="127" t="s">
        <v>273</v>
      </c>
      <c r="D45" s="137">
        <v>34</v>
      </c>
      <c r="E45" s="129" t="s">
        <v>161</v>
      </c>
      <c r="F45" s="130"/>
      <c r="G45" s="131">
        <f t="shared" si="2"/>
        <v>0</v>
      </c>
      <c r="H45" s="132"/>
    </row>
    <row r="46" spans="1:8">
      <c r="A46" s="119"/>
      <c r="B46" s="126" t="s">
        <v>274</v>
      </c>
      <c r="C46" s="127" t="s">
        <v>275</v>
      </c>
      <c r="D46" s="137">
        <v>75</v>
      </c>
      <c r="E46" s="129" t="s">
        <v>206</v>
      </c>
      <c r="F46" s="130"/>
      <c r="G46" s="131">
        <f t="shared" si="2"/>
        <v>0</v>
      </c>
      <c r="H46" s="132"/>
    </row>
    <row r="47" spans="1:8">
      <c r="A47" s="119"/>
      <c r="B47" s="126" t="s">
        <v>276</v>
      </c>
      <c r="C47" s="127" t="s">
        <v>277</v>
      </c>
      <c r="D47" s="137">
        <v>80</v>
      </c>
      <c r="E47" s="129" t="s">
        <v>161</v>
      </c>
      <c r="F47" s="130"/>
      <c r="G47" s="131">
        <f t="shared" si="2"/>
        <v>0</v>
      </c>
      <c r="H47" s="132"/>
    </row>
    <row r="48" spans="1:8">
      <c r="A48" s="119"/>
      <c r="B48" s="126" t="s">
        <v>278</v>
      </c>
      <c r="C48" s="127" t="s">
        <v>279</v>
      </c>
      <c r="D48" s="137">
        <v>40</v>
      </c>
      <c r="E48" s="129" t="s">
        <v>206</v>
      </c>
      <c r="F48" s="130"/>
      <c r="G48" s="131">
        <f t="shared" si="2"/>
        <v>0</v>
      </c>
      <c r="H48" s="132"/>
    </row>
    <row r="49" spans="1:8">
      <c r="A49" s="119"/>
      <c r="B49" s="126" t="s">
        <v>280</v>
      </c>
      <c r="C49" s="127" t="s">
        <v>281</v>
      </c>
      <c r="D49" s="137">
        <v>12</v>
      </c>
      <c r="E49" s="129" t="s">
        <v>206</v>
      </c>
      <c r="F49" s="130"/>
      <c r="G49" s="131">
        <f t="shared" si="2"/>
        <v>0</v>
      </c>
      <c r="H49" s="132"/>
    </row>
    <row r="50" spans="1:8">
      <c r="A50" s="119"/>
      <c r="B50" s="126" t="s">
        <v>282</v>
      </c>
      <c r="C50" s="127" t="s">
        <v>283</v>
      </c>
      <c r="D50" s="137">
        <v>55</v>
      </c>
      <c r="E50" s="129" t="s">
        <v>161</v>
      </c>
      <c r="F50" s="130"/>
      <c r="G50" s="131">
        <f t="shared" si="2"/>
        <v>0</v>
      </c>
      <c r="H50" s="132"/>
    </row>
    <row r="51" spans="1:8">
      <c r="A51" s="119"/>
      <c r="B51" s="126" t="s">
        <v>284</v>
      </c>
      <c r="C51" s="127" t="s">
        <v>285</v>
      </c>
      <c r="D51" s="137">
        <v>20</v>
      </c>
      <c r="E51" s="129" t="s">
        <v>161</v>
      </c>
      <c r="F51" s="130"/>
      <c r="G51" s="131">
        <f t="shared" si="2"/>
        <v>0</v>
      </c>
      <c r="H51" s="132"/>
    </row>
    <row r="52" spans="1:8">
      <c r="A52" s="119"/>
      <c r="B52" s="126" t="s">
        <v>286</v>
      </c>
      <c r="C52" s="127" t="s">
        <v>287</v>
      </c>
      <c r="D52" s="137">
        <v>50</v>
      </c>
      <c r="E52" s="129" t="s">
        <v>288</v>
      </c>
      <c r="F52" s="130"/>
      <c r="G52" s="131">
        <f t="shared" si="2"/>
        <v>0</v>
      </c>
      <c r="H52" s="132"/>
    </row>
    <row r="53" spans="1:8">
      <c r="A53" s="119"/>
      <c r="B53" s="126" t="s">
        <v>289</v>
      </c>
      <c r="C53" s="127" t="s">
        <v>290</v>
      </c>
      <c r="D53" s="137">
        <v>50</v>
      </c>
      <c r="E53" s="129" t="s">
        <v>288</v>
      </c>
      <c r="F53" s="130"/>
      <c r="G53" s="131">
        <f t="shared" si="2"/>
        <v>0</v>
      </c>
      <c r="H53" s="132"/>
    </row>
    <row r="54" spans="1:8">
      <c r="A54" s="119"/>
      <c r="B54" s="126" t="s">
        <v>291</v>
      </c>
      <c r="C54" s="127" t="s">
        <v>292</v>
      </c>
      <c r="D54" s="137">
        <v>40</v>
      </c>
      <c r="E54" s="129" t="s">
        <v>206</v>
      </c>
      <c r="F54" s="130"/>
      <c r="G54" s="131">
        <f t="shared" si="2"/>
        <v>0</v>
      </c>
      <c r="H54" s="132"/>
    </row>
    <row r="55" spans="1:8">
      <c r="A55" s="119"/>
      <c r="B55" s="126" t="s">
        <v>293</v>
      </c>
      <c r="C55" s="127" t="s">
        <v>294</v>
      </c>
      <c r="D55" s="137">
        <v>12</v>
      </c>
      <c r="E55" s="129" t="s">
        <v>206</v>
      </c>
      <c r="F55" s="130"/>
      <c r="G55" s="131">
        <f t="shared" si="2"/>
        <v>0</v>
      </c>
      <c r="H55" s="132"/>
    </row>
    <row r="56" spans="1:8">
      <c r="A56" s="119"/>
      <c r="B56" s="126" t="s">
        <v>295</v>
      </c>
      <c r="C56" s="127" t="s">
        <v>296</v>
      </c>
      <c r="D56" s="134">
        <v>1820</v>
      </c>
      <c r="E56" s="129" t="s">
        <v>135</v>
      </c>
      <c r="F56" s="130"/>
      <c r="G56" s="131">
        <f t="shared" si="2"/>
        <v>0</v>
      </c>
      <c r="H56" s="132"/>
    </row>
    <row r="57" spans="1:8">
      <c r="A57" s="119"/>
      <c r="B57" s="126" t="s">
        <v>297</v>
      </c>
      <c r="C57" s="127" t="s">
        <v>298</v>
      </c>
      <c r="D57" s="135">
        <v>12</v>
      </c>
      <c r="E57" s="129" t="s">
        <v>49</v>
      </c>
      <c r="F57" s="130"/>
      <c r="G57" s="131">
        <f t="shared" si="2"/>
        <v>0</v>
      </c>
      <c r="H57" s="132"/>
    </row>
    <row r="58" spans="1:8">
      <c r="A58" s="119"/>
      <c r="B58" s="126" t="s">
        <v>299</v>
      </c>
      <c r="C58" s="127" t="s">
        <v>300</v>
      </c>
      <c r="D58" s="135">
        <v>12</v>
      </c>
      <c r="E58" s="129" t="s">
        <v>49</v>
      </c>
      <c r="F58" s="130"/>
      <c r="G58" s="131">
        <f t="shared" si="2"/>
        <v>0</v>
      </c>
      <c r="H58" s="132"/>
    </row>
    <row r="59" spans="1:8">
      <c r="A59" s="119"/>
      <c r="B59" s="126" t="s">
        <v>301</v>
      </c>
      <c r="C59" s="127" t="s">
        <v>302</v>
      </c>
      <c r="D59" s="135">
        <v>1</v>
      </c>
      <c r="E59" s="129" t="s">
        <v>49</v>
      </c>
      <c r="F59" s="130"/>
      <c r="G59" s="131">
        <f t="shared" si="2"/>
        <v>0</v>
      </c>
      <c r="H59" s="132"/>
    </row>
    <row r="60" spans="1:8">
      <c r="A60" s="119"/>
      <c r="B60" s="126" t="s">
        <v>303</v>
      </c>
      <c r="C60" s="127" t="s">
        <v>304</v>
      </c>
      <c r="D60" s="135">
        <v>1</v>
      </c>
      <c r="E60" s="129" t="s">
        <v>49</v>
      </c>
      <c r="F60" s="130"/>
      <c r="G60" s="131">
        <f t="shared" si="2"/>
        <v>0</v>
      </c>
      <c r="H60" s="132"/>
    </row>
    <row r="61" spans="1:8">
      <c r="A61" s="119"/>
      <c r="B61" s="126" t="s">
        <v>305</v>
      </c>
      <c r="C61" s="127" t="s">
        <v>306</v>
      </c>
      <c r="D61" s="135">
        <v>1</v>
      </c>
      <c r="E61" s="129" t="s">
        <v>49</v>
      </c>
      <c r="F61" s="130"/>
      <c r="G61" s="131">
        <f t="shared" si="2"/>
        <v>0</v>
      </c>
      <c r="H61" s="132"/>
    </row>
    <row r="62" spans="1:8">
      <c r="A62" s="119"/>
      <c r="B62" s="126" t="s">
        <v>307</v>
      </c>
      <c r="C62" s="127" t="s">
        <v>308</v>
      </c>
      <c r="D62" s="135">
        <v>1</v>
      </c>
      <c r="E62" s="129" t="s">
        <v>49</v>
      </c>
      <c r="F62" s="130"/>
      <c r="G62" s="131">
        <f t="shared" si="2"/>
        <v>0</v>
      </c>
      <c r="H62" s="132"/>
    </row>
    <row r="63" spans="1:8">
      <c r="A63" s="119"/>
      <c r="B63" s="126" t="s">
        <v>309</v>
      </c>
      <c r="C63" s="127" t="s">
        <v>310</v>
      </c>
      <c r="D63" s="135">
        <v>1</v>
      </c>
      <c r="E63" s="129" t="s">
        <v>49</v>
      </c>
      <c r="F63" s="130"/>
      <c r="G63" s="131">
        <f t="shared" si="2"/>
        <v>0</v>
      </c>
      <c r="H63" s="132"/>
    </row>
    <row r="64" spans="1:8">
      <c r="A64" s="119"/>
      <c r="B64" s="126" t="s">
        <v>311</v>
      </c>
      <c r="C64" s="127" t="s">
        <v>312</v>
      </c>
      <c r="D64" s="135">
        <v>1</v>
      </c>
      <c r="E64" s="129" t="s">
        <v>49</v>
      </c>
      <c r="F64" s="130"/>
      <c r="G64" s="131">
        <f t="shared" si="2"/>
        <v>0</v>
      </c>
      <c r="H64" s="132"/>
    </row>
    <row r="65" spans="1:8">
      <c r="A65" s="119"/>
      <c r="B65" s="126" t="s">
        <v>313</v>
      </c>
      <c r="C65" s="127" t="s">
        <v>314</v>
      </c>
      <c r="D65" s="135">
        <v>60</v>
      </c>
      <c r="E65" s="129" t="s">
        <v>161</v>
      </c>
      <c r="F65" s="130"/>
      <c r="G65" s="131">
        <f t="shared" si="2"/>
        <v>0</v>
      </c>
      <c r="H65" s="132"/>
    </row>
    <row r="66" spans="1:8">
      <c r="A66" s="119"/>
      <c r="B66" s="126" t="s">
        <v>315</v>
      </c>
      <c r="C66" s="127" t="s">
        <v>316</v>
      </c>
      <c r="D66" s="135">
        <v>72</v>
      </c>
      <c r="E66" s="129" t="s">
        <v>161</v>
      </c>
      <c r="F66" s="130"/>
      <c r="G66" s="131">
        <f t="shared" si="2"/>
        <v>0</v>
      </c>
      <c r="H66" s="132"/>
    </row>
    <row r="67" spans="1:8">
      <c r="A67" s="119"/>
      <c r="B67" s="126" t="s">
        <v>317</v>
      </c>
      <c r="C67" s="127" t="s">
        <v>318</v>
      </c>
      <c r="D67" s="135">
        <v>65</v>
      </c>
      <c r="E67" s="129" t="s">
        <v>161</v>
      </c>
      <c r="F67" s="130"/>
      <c r="G67" s="131">
        <f t="shared" si="2"/>
        <v>0</v>
      </c>
      <c r="H67" s="132"/>
    </row>
    <row r="68" spans="1:8">
      <c r="A68" s="119"/>
      <c r="B68" s="126" t="s">
        <v>319</v>
      </c>
      <c r="C68" s="127" t="s">
        <v>320</v>
      </c>
      <c r="D68" s="137">
        <v>30</v>
      </c>
      <c r="E68" s="129" t="s">
        <v>206</v>
      </c>
      <c r="F68" s="130"/>
      <c r="G68" s="131">
        <f t="shared" si="2"/>
        <v>0</v>
      </c>
      <c r="H68" s="132"/>
    </row>
    <row r="69" spans="1:8">
      <c r="A69" s="119"/>
      <c r="B69" s="126" t="s">
        <v>321</v>
      </c>
      <c r="C69" s="127" t="s">
        <v>322</v>
      </c>
      <c r="D69" s="137">
        <v>15</v>
      </c>
      <c r="E69" s="129" t="s">
        <v>206</v>
      </c>
      <c r="F69" s="130"/>
      <c r="G69" s="131">
        <f t="shared" si="2"/>
        <v>0</v>
      </c>
      <c r="H69" s="132"/>
    </row>
    <row r="70" spans="1:8">
      <c r="A70" s="119"/>
      <c r="B70" s="126" t="s">
        <v>323</v>
      </c>
      <c r="C70" s="127" t="s">
        <v>324</v>
      </c>
      <c r="D70" s="137">
        <v>30</v>
      </c>
      <c r="E70" s="129" t="s">
        <v>206</v>
      </c>
      <c r="F70" s="130"/>
      <c r="G70" s="131">
        <f t="shared" si="2"/>
        <v>0</v>
      </c>
      <c r="H70" s="132"/>
    </row>
    <row r="71" spans="1:8">
      <c r="A71" s="119"/>
      <c r="B71" s="126" t="s">
        <v>325</v>
      </c>
      <c r="C71" s="127" t="s">
        <v>326</v>
      </c>
      <c r="D71" s="137">
        <v>50</v>
      </c>
      <c r="E71" s="129" t="s">
        <v>206</v>
      </c>
      <c r="F71" s="130"/>
      <c r="G71" s="131">
        <f t="shared" si="2"/>
        <v>0</v>
      </c>
      <c r="H71" s="132"/>
    </row>
    <row r="72" spans="1:8">
      <c r="A72" s="119"/>
      <c r="B72" s="126" t="s">
        <v>327</v>
      </c>
      <c r="C72" s="127" t="s">
        <v>328</v>
      </c>
      <c r="D72" s="128">
        <v>1</v>
      </c>
      <c r="E72" s="129" t="s">
        <v>203</v>
      </c>
      <c r="F72" s="130"/>
      <c r="G72" s="131">
        <f t="shared" si="2"/>
        <v>0</v>
      </c>
      <c r="H72" s="132"/>
    </row>
    <row r="73" spans="1:8">
      <c r="A73" s="119"/>
      <c r="B73" s="126" t="s">
        <v>329</v>
      </c>
      <c r="C73" s="127" t="s">
        <v>330</v>
      </c>
      <c r="D73" s="128">
        <v>1</v>
      </c>
      <c r="E73" s="129" t="s">
        <v>203</v>
      </c>
      <c r="F73" s="130"/>
      <c r="G73" s="131">
        <f t="shared" si="2"/>
        <v>0</v>
      </c>
      <c r="H73" s="132"/>
    </row>
    <row r="74" spans="1:8">
      <c r="A74" s="119"/>
      <c r="B74" s="126" t="s">
        <v>331</v>
      </c>
      <c r="C74" s="127" t="s">
        <v>332</v>
      </c>
      <c r="D74" s="128">
        <v>1</v>
      </c>
      <c r="E74" s="129" t="s">
        <v>203</v>
      </c>
      <c r="F74" s="130"/>
      <c r="G74" s="131">
        <f t="shared" si="2"/>
        <v>0</v>
      </c>
      <c r="H74" s="132"/>
    </row>
    <row r="75" spans="1:8">
      <c r="A75" s="119"/>
      <c r="B75" s="126" t="s">
        <v>333</v>
      </c>
      <c r="C75" s="127" t="s">
        <v>334</v>
      </c>
      <c r="D75" s="128">
        <v>1</v>
      </c>
      <c r="E75" s="129" t="s">
        <v>203</v>
      </c>
      <c r="F75" s="130"/>
      <c r="G75" s="131">
        <f t="shared" si="2"/>
        <v>0</v>
      </c>
      <c r="H75" s="132"/>
    </row>
    <row r="76" spans="1:8">
      <c r="A76" s="119"/>
      <c r="B76" s="126" t="s">
        <v>335</v>
      </c>
      <c r="C76" s="127" t="s">
        <v>336</v>
      </c>
      <c r="D76" s="128">
        <v>1</v>
      </c>
      <c r="E76" s="129" t="s">
        <v>203</v>
      </c>
      <c r="F76" s="130"/>
      <c r="G76" s="131">
        <f t="shared" si="2"/>
        <v>0</v>
      </c>
      <c r="H76" s="132"/>
    </row>
    <row r="77" spans="1:8">
      <c r="A77" s="119"/>
      <c r="B77" s="126" t="s">
        <v>337</v>
      </c>
      <c r="C77" s="127" t="s">
        <v>338</v>
      </c>
      <c r="D77" s="128">
        <v>1</v>
      </c>
      <c r="E77" s="129" t="s">
        <v>203</v>
      </c>
      <c r="F77" s="130"/>
      <c r="G77" s="131">
        <f t="shared" si="2"/>
        <v>0</v>
      </c>
      <c r="H77" s="132"/>
    </row>
    <row r="78" spans="1:8">
      <c r="A78" s="119"/>
      <c r="B78" s="138"/>
      <c r="C78" s="121" t="s">
        <v>339</v>
      </c>
      <c r="D78" s="122"/>
      <c r="E78" s="123"/>
      <c r="F78" s="124"/>
      <c r="G78" s="124"/>
      <c r="H78" s="125"/>
    </row>
    <row r="79" spans="1:8" ht="22.8">
      <c r="A79" s="119"/>
      <c r="B79" s="126" t="s">
        <v>340</v>
      </c>
      <c r="C79" s="127" t="s">
        <v>241</v>
      </c>
      <c r="D79" s="134">
        <v>27</v>
      </c>
      <c r="E79" s="129" t="s">
        <v>206</v>
      </c>
      <c r="F79" s="130"/>
      <c r="G79" s="131">
        <f t="shared" si="2"/>
        <v>0</v>
      </c>
      <c r="H79" s="132"/>
    </row>
    <row r="80" spans="1:8">
      <c r="A80" s="119"/>
      <c r="B80" s="126" t="s">
        <v>341</v>
      </c>
      <c r="C80" s="127" t="s">
        <v>243</v>
      </c>
      <c r="D80" s="128">
        <v>60</v>
      </c>
      <c r="E80" s="129" t="s">
        <v>161</v>
      </c>
      <c r="F80" s="130"/>
      <c r="G80" s="131">
        <f t="shared" si="2"/>
        <v>0</v>
      </c>
      <c r="H80" s="132"/>
    </row>
    <row r="81" spans="1:8">
      <c r="A81" s="119"/>
      <c r="B81" s="126" t="s">
        <v>342</v>
      </c>
      <c r="C81" s="127" t="s">
        <v>245</v>
      </c>
      <c r="D81" s="134">
        <v>18</v>
      </c>
      <c r="E81" s="129" t="s">
        <v>206</v>
      </c>
      <c r="F81" s="130"/>
      <c r="G81" s="131">
        <f t="shared" si="2"/>
        <v>0</v>
      </c>
      <c r="H81" s="132"/>
    </row>
    <row r="82" spans="1:8">
      <c r="A82" s="119"/>
      <c r="B82" s="126" t="s">
        <v>343</v>
      </c>
      <c r="C82" s="127" t="s">
        <v>258</v>
      </c>
      <c r="D82" s="136">
        <v>453.5</v>
      </c>
      <c r="E82" s="129" t="s">
        <v>248</v>
      </c>
      <c r="F82" s="130"/>
      <c r="G82" s="131">
        <f t="shared" si="2"/>
        <v>0</v>
      </c>
      <c r="H82" s="132"/>
    </row>
    <row r="83" spans="1:8">
      <c r="A83" s="119"/>
      <c r="B83" s="126" t="s">
        <v>344</v>
      </c>
      <c r="C83" s="127" t="s">
        <v>260</v>
      </c>
      <c r="D83" s="137">
        <v>8</v>
      </c>
      <c r="E83" s="129" t="s">
        <v>206</v>
      </c>
      <c r="F83" s="130"/>
      <c r="G83" s="131">
        <f t="shared" si="2"/>
        <v>0</v>
      </c>
      <c r="H83" s="132"/>
    </row>
    <row r="84" spans="1:8">
      <c r="A84" s="119"/>
      <c r="B84" s="126" t="s">
        <v>345</v>
      </c>
      <c r="C84" s="127" t="s">
        <v>247</v>
      </c>
      <c r="D84" s="134">
        <v>49429</v>
      </c>
      <c r="E84" s="129" t="s">
        <v>248</v>
      </c>
      <c r="F84" s="130"/>
      <c r="G84" s="131">
        <f t="shared" si="2"/>
        <v>0</v>
      </c>
      <c r="H84" s="132"/>
    </row>
    <row r="85" spans="1:8">
      <c r="A85" s="119"/>
      <c r="B85" s="126" t="s">
        <v>346</v>
      </c>
      <c r="C85" s="127" t="s">
        <v>347</v>
      </c>
      <c r="D85" s="135">
        <v>48</v>
      </c>
      <c r="E85" s="129" t="s">
        <v>49</v>
      </c>
      <c r="F85" s="130"/>
      <c r="G85" s="131">
        <f t="shared" si="2"/>
        <v>0</v>
      </c>
      <c r="H85" s="132"/>
    </row>
    <row r="86" spans="1:8">
      <c r="A86" s="119"/>
      <c r="B86" s="126" t="s">
        <v>348</v>
      </c>
      <c r="C86" s="127" t="s">
        <v>349</v>
      </c>
      <c r="D86" s="128">
        <v>1</v>
      </c>
      <c r="E86" s="129" t="s">
        <v>203</v>
      </c>
      <c r="F86" s="130"/>
      <c r="G86" s="131">
        <f t="shared" si="2"/>
        <v>0</v>
      </c>
      <c r="H86" s="132"/>
    </row>
    <row r="87" spans="1:8">
      <c r="A87" s="119"/>
      <c r="B87" s="126" t="s">
        <v>350</v>
      </c>
      <c r="C87" s="127" t="s">
        <v>351</v>
      </c>
      <c r="D87" s="128">
        <v>1</v>
      </c>
      <c r="E87" s="129" t="s">
        <v>203</v>
      </c>
      <c r="F87" s="130"/>
      <c r="G87" s="131">
        <f t="shared" si="2"/>
        <v>0</v>
      </c>
      <c r="H87" s="132"/>
    </row>
    <row r="88" spans="1:8">
      <c r="A88" s="119"/>
      <c r="B88" s="126" t="s">
        <v>352</v>
      </c>
      <c r="C88" s="127" t="s">
        <v>353</v>
      </c>
      <c r="D88" s="128">
        <v>1</v>
      </c>
      <c r="E88" s="129" t="s">
        <v>203</v>
      </c>
      <c r="F88" s="130"/>
      <c r="G88" s="131">
        <f t="shared" si="2"/>
        <v>0</v>
      </c>
      <c r="H88" s="132"/>
    </row>
    <row r="89" spans="1:8">
      <c r="A89" s="119"/>
      <c r="B89" s="138"/>
      <c r="C89" s="121" t="s">
        <v>354</v>
      </c>
      <c r="D89" s="122"/>
      <c r="E89" s="123"/>
      <c r="F89" s="124"/>
      <c r="G89" s="124"/>
      <c r="H89" s="125"/>
    </row>
    <row r="90" spans="1:8">
      <c r="A90" s="119"/>
      <c r="B90" s="126" t="s">
        <v>355</v>
      </c>
      <c r="C90" s="127" t="s">
        <v>356</v>
      </c>
      <c r="D90" s="134">
        <v>1</v>
      </c>
      <c r="E90" s="129" t="s">
        <v>163</v>
      </c>
      <c r="F90" s="130"/>
      <c r="G90" s="131">
        <f t="shared" si="2"/>
        <v>0</v>
      </c>
      <c r="H90" s="132"/>
    </row>
    <row r="91" spans="1:8">
      <c r="A91" s="119"/>
      <c r="B91" s="138"/>
      <c r="C91" s="121" t="s">
        <v>357</v>
      </c>
      <c r="D91" s="122"/>
      <c r="E91" s="123"/>
      <c r="F91" s="124"/>
      <c r="G91" s="124"/>
      <c r="H91" s="125"/>
    </row>
    <row r="92" spans="1:8">
      <c r="A92" s="119"/>
      <c r="B92" s="126" t="s">
        <v>358</v>
      </c>
      <c r="C92" s="127" t="s">
        <v>359</v>
      </c>
      <c r="D92" s="134">
        <v>8</v>
      </c>
      <c r="E92" s="129" t="s">
        <v>206</v>
      </c>
      <c r="F92" s="130"/>
      <c r="G92" s="131">
        <f t="shared" si="2"/>
        <v>0</v>
      </c>
      <c r="H92" s="132"/>
    </row>
    <row r="93" spans="1:8">
      <c r="A93" s="119"/>
      <c r="B93" s="126" t="s">
        <v>360</v>
      </c>
      <c r="C93" s="127" t="s">
        <v>361</v>
      </c>
      <c r="D93" s="134">
        <v>4</v>
      </c>
      <c r="E93" s="129" t="s">
        <v>163</v>
      </c>
      <c r="F93" s="130"/>
      <c r="G93" s="131">
        <f t="shared" si="2"/>
        <v>0</v>
      </c>
      <c r="H93" s="132"/>
    </row>
    <row r="94" spans="1:8">
      <c r="A94" s="119"/>
      <c r="B94" s="126" t="s">
        <v>362</v>
      </c>
      <c r="C94" s="127" t="s">
        <v>363</v>
      </c>
      <c r="D94" s="134">
        <v>260</v>
      </c>
      <c r="E94" s="129" t="s">
        <v>49</v>
      </c>
      <c r="F94" s="130"/>
      <c r="G94" s="131">
        <f t="shared" si="2"/>
        <v>0</v>
      </c>
      <c r="H94" s="132"/>
    </row>
    <row r="95" spans="1:8">
      <c r="A95" s="119"/>
      <c r="B95" s="126" t="s">
        <v>364</v>
      </c>
      <c r="C95" s="127" t="s">
        <v>365</v>
      </c>
      <c r="D95" s="134">
        <v>260</v>
      </c>
      <c r="E95" s="129" t="s">
        <v>49</v>
      </c>
      <c r="F95" s="130"/>
      <c r="G95" s="131">
        <f t="shared" si="2"/>
        <v>0</v>
      </c>
      <c r="H95" s="132"/>
    </row>
    <row r="96" spans="1:8">
      <c r="A96" s="119"/>
      <c r="B96" s="126" t="s">
        <v>366</v>
      </c>
      <c r="C96" s="127" t="s">
        <v>367</v>
      </c>
      <c r="D96" s="134">
        <v>9</v>
      </c>
      <c r="E96" s="129" t="s">
        <v>206</v>
      </c>
      <c r="F96" s="130"/>
      <c r="G96" s="131">
        <f t="shared" si="2"/>
        <v>0</v>
      </c>
      <c r="H96" s="132"/>
    </row>
    <row r="97" spans="1:8">
      <c r="A97" s="119"/>
      <c r="B97" s="126" t="s">
        <v>368</v>
      </c>
      <c r="C97" s="127" t="s">
        <v>369</v>
      </c>
      <c r="D97" s="134">
        <v>473.6</v>
      </c>
      <c r="E97" s="129" t="s">
        <v>248</v>
      </c>
      <c r="F97" s="130"/>
      <c r="G97" s="131">
        <f t="shared" si="2"/>
        <v>0</v>
      </c>
      <c r="H97" s="132"/>
    </row>
    <row r="98" spans="1:8">
      <c r="A98" s="119"/>
      <c r="B98" s="126" t="s">
        <v>370</v>
      </c>
      <c r="C98" s="127" t="s">
        <v>371</v>
      </c>
      <c r="D98" s="135">
        <v>32</v>
      </c>
      <c r="E98" s="129" t="s">
        <v>49</v>
      </c>
      <c r="F98" s="130"/>
      <c r="G98" s="131">
        <f t="shared" si="2"/>
        <v>0</v>
      </c>
      <c r="H98" s="132"/>
    </row>
    <row r="99" spans="1:8">
      <c r="A99" s="119"/>
      <c r="B99" s="126" t="s">
        <v>372</v>
      </c>
      <c r="C99" s="127" t="s">
        <v>373</v>
      </c>
      <c r="D99" s="134">
        <v>0.5</v>
      </c>
      <c r="E99" s="129" t="s">
        <v>206</v>
      </c>
      <c r="F99" s="130"/>
      <c r="G99" s="131">
        <f t="shared" si="2"/>
        <v>0</v>
      </c>
      <c r="H99" s="132"/>
    </row>
    <row r="100" spans="1:8">
      <c r="A100" s="119"/>
      <c r="B100" s="126" t="s">
        <v>374</v>
      </c>
      <c r="C100" s="127" t="s">
        <v>375</v>
      </c>
      <c r="D100" s="134">
        <v>0.2</v>
      </c>
      <c r="E100" s="129" t="s">
        <v>206</v>
      </c>
      <c r="F100" s="130"/>
      <c r="G100" s="131">
        <f t="shared" si="2"/>
        <v>0</v>
      </c>
      <c r="H100" s="132"/>
    </row>
    <row r="101" spans="1:8">
      <c r="A101" s="119"/>
      <c r="B101" s="126" t="s">
        <v>376</v>
      </c>
      <c r="C101" s="127" t="s">
        <v>377</v>
      </c>
      <c r="D101" s="134">
        <v>40</v>
      </c>
      <c r="E101" s="129" t="s">
        <v>161</v>
      </c>
      <c r="F101" s="130"/>
      <c r="G101" s="131">
        <f t="shared" si="2"/>
        <v>0</v>
      </c>
      <c r="H101" s="132"/>
    </row>
    <row r="102" spans="1:8">
      <c r="A102" s="119"/>
      <c r="B102" s="138"/>
      <c r="C102" s="121" t="s">
        <v>378</v>
      </c>
      <c r="D102" s="122"/>
      <c r="E102" s="123"/>
      <c r="F102" s="124"/>
      <c r="G102" s="124"/>
      <c r="H102" s="125"/>
    </row>
    <row r="103" spans="1:8">
      <c r="A103" s="119"/>
      <c r="B103" s="126" t="s">
        <v>379</v>
      </c>
      <c r="C103" s="127" t="s">
        <v>247</v>
      </c>
      <c r="D103" s="134">
        <v>95</v>
      </c>
      <c r="E103" s="129" t="s">
        <v>248</v>
      </c>
      <c r="F103" s="130"/>
      <c r="G103" s="131">
        <f t="shared" ref="G103:G106" si="3">D103*F103</f>
        <v>0</v>
      </c>
      <c r="H103" s="132"/>
    </row>
    <row r="104" spans="1:8">
      <c r="A104" s="119"/>
      <c r="B104" s="126" t="s">
        <v>380</v>
      </c>
      <c r="C104" s="127" t="s">
        <v>381</v>
      </c>
      <c r="D104" s="134">
        <v>1.3</v>
      </c>
      <c r="E104" s="129" t="s">
        <v>161</v>
      </c>
      <c r="F104" s="130"/>
      <c r="G104" s="131">
        <f t="shared" si="3"/>
        <v>0</v>
      </c>
      <c r="H104" s="132"/>
    </row>
    <row r="105" spans="1:8">
      <c r="A105" s="119"/>
      <c r="B105" s="126" t="s">
        <v>382</v>
      </c>
      <c r="C105" s="127" t="s">
        <v>383</v>
      </c>
      <c r="D105" s="135">
        <v>4</v>
      </c>
      <c r="E105" s="129" t="s">
        <v>49</v>
      </c>
      <c r="F105" s="130"/>
      <c r="G105" s="131">
        <f t="shared" si="3"/>
        <v>0</v>
      </c>
      <c r="H105" s="132"/>
    </row>
    <row r="106" spans="1:8">
      <c r="A106" s="119"/>
      <c r="B106" s="126" t="s">
        <v>384</v>
      </c>
      <c r="C106" s="127" t="s">
        <v>254</v>
      </c>
      <c r="D106" s="135">
        <v>8</v>
      </c>
      <c r="E106" s="129" t="s">
        <v>49</v>
      </c>
      <c r="F106" s="130"/>
      <c r="G106" s="131">
        <f t="shared" si="3"/>
        <v>0</v>
      </c>
      <c r="H106" s="132"/>
    </row>
    <row r="107" spans="1:8">
      <c r="A107" s="119"/>
      <c r="B107" s="138"/>
      <c r="C107" s="121" t="s">
        <v>385</v>
      </c>
      <c r="D107" s="122"/>
      <c r="E107" s="123"/>
      <c r="F107" s="124"/>
      <c r="G107" s="124"/>
      <c r="H107" s="125"/>
    </row>
    <row r="108" spans="1:8">
      <c r="A108" s="119"/>
      <c r="B108" s="126" t="s">
        <v>386</v>
      </c>
      <c r="C108" s="127" t="s">
        <v>247</v>
      </c>
      <c r="D108" s="134">
        <v>152</v>
      </c>
      <c r="E108" s="129" t="s">
        <v>248</v>
      </c>
      <c r="F108" s="130"/>
      <c r="G108" s="131">
        <f t="shared" ref="G108:G109" si="4">D108*F108</f>
        <v>0</v>
      </c>
      <c r="H108" s="132"/>
    </row>
    <row r="109" spans="1:8">
      <c r="A109" s="119"/>
      <c r="B109" s="126" t="s">
        <v>387</v>
      </c>
      <c r="C109" s="127" t="s">
        <v>254</v>
      </c>
      <c r="D109" s="135">
        <v>16</v>
      </c>
      <c r="E109" s="129" t="s">
        <v>49</v>
      </c>
      <c r="F109" s="130"/>
      <c r="G109" s="131">
        <f t="shared" si="4"/>
        <v>0</v>
      </c>
      <c r="H109" s="132"/>
    </row>
    <row r="110" spans="1:8">
      <c r="A110" s="119"/>
      <c r="B110" s="138"/>
      <c r="C110" s="121" t="s">
        <v>388</v>
      </c>
      <c r="D110" s="122"/>
      <c r="E110" s="123"/>
      <c r="F110" s="124"/>
      <c r="G110" s="124"/>
      <c r="H110" s="125"/>
    </row>
    <row r="111" spans="1:8">
      <c r="A111" s="119"/>
      <c r="B111" s="126" t="s">
        <v>389</v>
      </c>
      <c r="C111" s="127" t="s">
        <v>247</v>
      </c>
      <c r="D111" s="134">
        <v>435</v>
      </c>
      <c r="E111" s="129" t="s">
        <v>248</v>
      </c>
      <c r="F111" s="130"/>
      <c r="G111" s="131">
        <f t="shared" ref="G111:G112" si="5">D111*F111</f>
        <v>0</v>
      </c>
      <c r="H111" s="132"/>
    </row>
    <row r="112" spans="1:8">
      <c r="A112" s="119"/>
      <c r="B112" s="126" t="s">
        <v>390</v>
      </c>
      <c r="C112" s="127" t="s">
        <v>254</v>
      </c>
      <c r="D112" s="135">
        <v>96</v>
      </c>
      <c r="E112" s="129" t="s">
        <v>49</v>
      </c>
      <c r="F112" s="130"/>
      <c r="G112" s="131">
        <f t="shared" si="5"/>
        <v>0</v>
      </c>
      <c r="H112" s="132"/>
    </row>
    <row r="113" spans="1:8">
      <c r="A113" s="119"/>
      <c r="B113" s="120"/>
      <c r="C113" s="121" t="s">
        <v>391</v>
      </c>
      <c r="D113" s="133"/>
      <c r="E113" s="123"/>
      <c r="F113" s="124"/>
      <c r="G113" s="124"/>
      <c r="H113" s="125"/>
    </row>
    <row r="114" spans="1:8" ht="22.8">
      <c r="A114" s="119"/>
      <c r="B114" s="126" t="s">
        <v>392</v>
      </c>
      <c r="C114" s="127" t="s">
        <v>393</v>
      </c>
      <c r="D114" s="134">
        <v>8</v>
      </c>
      <c r="E114" s="129" t="s">
        <v>206</v>
      </c>
      <c r="F114" s="130"/>
      <c r="G114" s="131">
        <f t="shared" ref="G114:G127" si="6">D114*F114</f>
        <v>0</v>
      </c>
      <c r="H114" s="132"/>
    </row>
    <row r="115" spans="1:8" ht="22.8">
      <c r="A115" s="119"/>
      <c r="B115" s="126" t="s">
        <v>394</v>
      </c>
      <c r="C115" s="127" t="s">
        <v>395</v>
      </c>
      <c r="D115" s="128">
        <v>2</v>
      </c>
      <c r="E115" s="129" t="s">
        <v>206</v>
      </c>
      <c r="F115" s="130"/>
      <c r="G115" s="131">
        <f t="shared" si="6"/>
        <v>0</v>
      </c>
      <c r="H115" s="132"/>
    </row>
    <row r="116" spans="1:8">
      <c r="A116" s="119"/>
      <c r="B116" s="126" t="s">
        <v>396</v>
      </c>
      <c r="C116" s="127" t="s">
        <v>397</v>
      </c>
      <c r="D116" s="134">
        <v>0.5</v>
      </c>
      <c r="E116" s="129" t="s">
        <v>206</v>
      </c>
      <c r="F116" s="130"/>
      <c r="G116" s="131">
        <f t="shared" si="6"/>
        <v>0</v>
      </c>
      <c r="H116" s="132"/>
    </row>
    <row r="117" spans="1:8">
      <c r="A117" s="119"/>
      <c r="B117" s="126" t="s">
        <v>398</v>
      </c>
      <c r="C117" s="127" t="s">
        <v>399</v>
      </c>
      <c r="D117" s="135">
        <v>1000</v>
      </c>
      <c r="E117" s="129" t="s">
        <v>248</v>
      </c>
      <c r="F117" s="130"/>
      <c r="G117" s="131">
        <f t="shared" si="6"/>
        <v>0</v>
      </c>
      <c r="H117" s="132"/>
    </row>
    <row r="118" spans="1:8">
      <c r="A118" s="119"/>
      <c r="B118" s="126" t="s">
        <v>400</v>
      </c>
      <c r="C118" s="127" t="s">
        <v>326</v>
      </c>
      <c r="D118" s="128">
        <v>8</v>
      </c>
      <c r="E118" s="129" t="s">
        <v>206</v>
      </c>
      <c r="F118" s="130"/>
      <c r="G118" s="131">
        <f t="shared" si="6"/>
        <v>0</v>
      </c>
      <c r="H118" s="132"/>
    </row>
    <row r="119" spans="1:8">
      <c r="A119" s="119"/>
      <c r="B119" s="138"/>
      <c r="C119" s="121" t="s">
        <v>401</v>
      </c>
      <c r="D119" s="122"/>
      <c r="E119" s="123"/>
      <c r="F119" s="124"/>
      <c r="G119" s="124"/>
      <c r="H119" s="125"/>
    </row>
    <row r="120" spans="1:8">
      <c r="A120" s="119"/>
      <c r="B120" s="126" t="s">
        <v>402</v>
      </c>
      <c r="C120" s="127" t="s">
        <v>403</v>
      </c>
      <c r="D120" s="134">
        <v>1</v>
      </c>
      <c r="E120" s="129" t="s">
        <v>163</v>
      </c>
      <c r="F120" s="130"/>
      <c r="G120" s="131">
        <f t="shared" si="6"/>
        <v>0</v>
      </c>
      <c r="H120" s="132"/>
    </row>
    <row r="121" spans="1:8">
      <c r="A121" s="119"/>
      <c r="B121" s="126" t="s">
        <v>404</v>
      </c>
      <c r="C121" s="127" t="s">
        <v>405</v>
      </c>
      <c r="D121" s="128">
        <v>1</v>
      </c>
      <c r="E121" s="129" t="s">
        <v>163</v>
      </c>
      <c r="F121" s="130"/>
      <c r="G121" s="131">
        <f t="shared" si="6"/>
        <v>0</v>
      </c>
      <c r="H121" s="132"/>
    </row>
    <row r="122" spans="1:8">
      <c r="A122" s="119"/>
      <c r="B122" s="126" t="s">
        <v>406</v>
      </c>
      <c r="C122" s="127" t="s">
        <v>407</v>
      </c>
      <c r="D122" s="134">
        <v>1</v>
      </c>
      <c r="E122" s="129" t="s">
        <v>163</v>
      </c>
      <c r="F122" s="130"/>
      <c r="G122" s="131">
        <f t="shared" si="6"/>
        <v>0</v>
      </c>
      <c r="H122" s="132"/>
    </row>
    <row r="123" spans="1:8">
      <c r="A123" s="119"/>
      <c r="B123" s="126" t="s">
        <v>408</v>
      </c>
      <c r="C123" s="127" t="s">
        <v>409</v>
      </c>
      <c r="D123" s="134">
        <v>1</v>
      </c>
      <c r="E123" s="129" t="s">
        <v>163</v>
      </c>
      <c r="F123" s="130"/>
      <c r="G123" s="131">
        <f t="shared" si="6"/>
        <v>0</v>
      </c>
      <c r="H123" s="132"/>
    </row>
    <row r="124" spans="1:8">
      <c r="A124" s="119"/>
      <c r="B124" s="126" t="s">
        <v>410</v>
      </c>
      <c r="C124" s="127" t="s">
        <v>411</v>
      </c>
      <c r="D124" s="134">
        <v>1</v>
      </c>
      <c r="E124" s="129" t="s">
        <v>163</v>
      </c>
      <c r="F124" s="130"/>
      <c r="G124" s="131">
        <f t="shared" si="6"/>
        <v>0</v>
      </c>
      <c r="H124" s="132"/>
    </row>
    <row r="125" spans="1:8">
      <c r="A125" s="119"/>
      <c r="B125" s="126" t="s">
        <v>412</v>
      </c>
      <c r="C125" s="127" t="s">
        <v>413</v>
      </c>
      <c r="D125" s="134">
        <v>1</v>
      </c>
      <c r="E125" s="129" t="s">
        <v>163</v>
      </c>
      <c r="F125" s="130"/>
      <c r="G125" s="131">
        <f t="shared" si="6"/>
        <v>0</v>
      </c>
      <c r="H125" s="132"/>
    </row>
    <row r="126" spans="1:8">
      <c r="A126" s="119"/>
      <c r="B126" s="126" t="s">
        <v>414</v>
      </c>
      <c r="C126" s="127" t="s">
        <v>415</v>
      </c>
      <c r="D126" s="134">
        <v>1</v>
      </c>
      <c r="E126" s="129" t="s">
        <v>163</v>
      </c>
      <c r="F126" s="130"/>
      <c r="G126" s="131">
        <f t="shared" si="6"/>
        <v>0</v>
      </c>
      <c r="H126" s="132"/>
    </row>
    <row r="127" spans="1:8">
      <c r="A127" s="119"/>
      <c r="B127" s="126" t="s">
        <v>416</v>
      </c>
      <c r="C127" s="127" t="s">
        <v>417</v>
      </c>
      <c r="D127" s="134">
        <v>1</v>
      </c>
      <c r="E127" s="129" t="s">
        <v>163</v>
      </c>
      <c r="F127" s="130"/>
      <c r="G127" s="131">
        <f t="shared" si="6"/>
        <v>0</v>
      </c>
      <c r="H127" s="132"/>
    </row>
  </sheetData>
  <mergeCells count="11">
    <mergeCell ref="A6:B6"/>
    <mergeCell ref="A1:B2"/>
    <mergeCell ref="C1:C2"/>
    <mergeCell ref="D1:H2"/>
    <mergeCell ref="A3:H3"/>
    <mergeCell ref="A4:B5"/>
    <mergeCell ref="C4:C5"/>
    <mergeCell ref="D4:D5"/>
    <mergeCell ref="E4:E5"/>
    <mergeCell ref="F4:G4"/>
    <mergeCell ref="H4:H5"/>
  </mergeCells>
  <printOptions horizontalCentered="1"/>
  <pageMargins left="0.70866141732283472" right="0.70866141732283472" top="0.74803149606299213" bottom="0.55118110236220474" header="0.43307086614173229" footer="0.31496062992125984"/>
  <pageSetup paperSize="9" scale="88" fitToHeight="0" orientation="landscape" r:id="rId1"/>
  <headerFooter alignWithMargins="0">
    <oddHeader xml:space="preserve">&amp;L&amp;"Arial,Kurzíva"&amp;8Archivní číslo:  D2410148&amp;R&amp;"Arial,Kurzíva"&amp;8Obnova rozvodny 222 a 223 ČEPRO Šlapanov
</oddHeader>
    <oddFooter>&amp;L&amp;"Arial,Kurzíva"&amp;8VAE CONTROLS, s.r.o.&amp;C&amp;8Nedílnou součástí specifikace je textová a výkresová část projektové dokumentace&amp;R&amp;"Arial,Kurzíva"&amp;8Strana :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DF8B-DB66-4BD1-86A5-D7898DDF7C72}">
  <sheetPr>
    <pageSetUpPr fitToPage="1"/>
  </sheetPr>
  <dimension ref="A1:N1608"/>
  <sheetViews>
    <sheetView tabSelected="1" zoomScaleNormal="100" zoomScaleSheetLayoutView="115" workbookViewId="0">
      <selection activeCell="Q18" sqref="Q18"/>
    </sheetView>
  </sheetViews>
  <sheetFormatPr defaultColWidth="9" defaultRowHeight="14.4"/>
  <cols>
    <col min="1" max="1" width="7" style="305" customWidth="1"/>
    <col min="2" max="2" width="9.44140625" style="306" customWidth="1"/>
    <col min="3" max="3" width="65.88671875" style="306" customWidth="1"/>
    <col min="4" max="4" width="5.33203125" style="307" customWidth="1"/>
    <col min="5" max="5" width="11.5546875" style="308" customWidth="1"/>
    <col min="6" max="6" width="11" style="309" customWidth="1"/>
    <col min="7" max="7" width="12" style="309" customWidth="1"/>
    <col min="8" max="13" width="11.88671875" style="310" customWidth="1"/>
    <col min="14" max="16384" width="9" style="146"/>
  </cols>
  <sheetData>
    <row r="1" spans="1:13">
      <c r="A1" s="142" t="s">
        <v>17</v>
      </c>
      <c r="B1" s="142"/>
      <c r="C1" s="142"/>
      <c r="D1" s="143"/>
      <c r="E1" s="144"/>
      <c r="F1" s="145"/>
      <c r="G1" s="145"/>
      <c r="H1" s="142"/>
      <c r="I1" s="142"/>
      <c r="J1" s="142"/>
      <c r="K1" s="142"/>
      <c r="L1" s="142"/>
      <c r="M1" s="142"/>
    </row>
    <row r="2" spans="1:13">
      <c r="A2" s="142" t="s">
        <v>418</v>
      </c>
      <c r="B2" s="142"/>
      <c r="C2" s="317" t="s">
        <v>2393</v>
      </c>
      <c r="D2" s="143"/>
      <c r="E2" s="144"/>
      <c r="F2" s="145"/>
      <c r="G2" s="145"/>
      <c r="H2" s="142"/>
      <c r="I2" s="142"/>
      <c r="J2" s="142"/>
      <c r="K2" s="142"/>
      <c r="L2" s="142"/>
      <c r="M2" s="142"/>
    </row>
    <row r="3" spans="1:13">
      <c r="A3" s="142" t="s">
        <v>419</v>
      </c>
      <c r="B3" s="142"/>
      <c r="C3" s="147" t="s">
        <v>420</v>
      </c>
      <c r="D3" s="143"/>
      <c r="E3" s="144"/>
      <c r="F3" s="145"/>
      <c r="G3" s="145" t="s">
        <v>421</v>
      </c>
      <c r="H3" s="147" t="s">
        <v>3273</v>
      </c>
      <c r="I3" s="142"/>
      <c r="J3" s="147"/>
      <c r="K3" s="147"/>
      <c r="L3" s="142"/>
      <c r="M3" s="142"/>
    </row>
    <row r="4" spans="1:13">
      <c r="A4" s="142" t="s">
        <v>422</v>
      </c>
      <c r="B4" s="142"/>
      <c r="C4" s="147" t="s">
        <v>3272</v>
      </c>
      <c r="D4" s="143"/>
      <c r="E4" s="144"/>
      <c r="F4" s="145"/>
      <c r="G4" s="145" t="s">
        <v>423</v>
      </c>
      <c r="H4" s="147" t="s">
        <v>3273</v>
      </c>
      <c r="I4" s="142"/>
      <c r="J4" s="147"/>
      <c r="K4" s="147"/>
      <c r="L4" s="142"/>
      <c r="M4" s="142"/>
    </row>
    <row r="5" spans="1:13">
      <c r="A5" s="148" t="s">
        <v>424</v>
      </c>
      <c r="B5" s="149"/>
      <c r="C5" s="147" t="s">
        <v>420</v>
      </c>
      <c r="D5" s="143"/>
      <c r="E5" s="144"/>
      <c r="F5" s="145"/>
      <c r="G5" s="145"/>
      <c r="H5" s="142"/>
      <c r="I5" s="142"/>
      <c r="J5" s="142"/>
      <c r="K5" s="142"/>
      <c r="L5" s="142"/>
      <c r="M5" s="142"/>
    </row>
    <row r="6" spans="1:13" ht="30.6">
      <c r="A6" s="148"/>
      <c r="B6" s="149"/>
      <c r="C6" s="150" t="s">
        <v>425</v>
      </c>
      <c r="D6" s="143"/>
      <c r="E6" s="144"/>
      <c r="F6" s="145"/>
      <c r="G6" s="145"/>
      <c r="H6" s="142"/>
      <c r="I6" s="142"/>
      <c r="J6" s="142"/>
      <c r="K6" s="142"/>
      <c r="L6" s="142"/>
      <c r="M6" s="142"/>
    </row>
    <row r="7" spans="1:13" ht="20.399999999999999">
      <c r="A7" s="151" t="s">
        <v>426</v>
      </c>
      <c r="B7" s="152" t="s">
        <v>427</v>
      </c>
      <c r="C7" s="152" t="s">
        <v>428</v>
      </c>
      <c r="D7" s="152" t="s">
        <v>429</v>
      </c>
      <c r="E7" s="153" t="s">
        <v>430</v>
      </c>
      <c r="F7" s="154" t="s">
        <v>431</v>
      </c>
      <c r="G7" s="154" t="s">
        <v>432</v>
      </c>
      <c r="H7" s="152" t="s">
        <v>433</v>
      </c>
      <c r="I7" s="154" t="s">
        <v>434</v>
      </c>
      <c r="J7" s="154" t="s">
        <v>435</v>
      </c>
      <c r="K7" s="152" t="s">
        <v>436</v>
      </c>
      <c r="L7" s="152" t="s">
        <v>437</v>
      </c>
      <c r="M7" s="152" t="s">
        <v>438</v>
      </c>
    </row>
    <row r="8" spans="1:13">
      <c r="A8" s="152">
        <v>1</v>
      </c>
      <c r="B8" s="152">
        <v>2</v>
      </c>
      <c r="C8" s="152">
        <v>3</v>
      </c>
      <c r="D8" s="152">
        <v>4</v>
      </c>
      <c r="E8" s="153">
        <v>5</v>
      </c>
      <c r="F8" s="152">
        <v>6</v>
      </c>
      <c r="G8" s="152">
        <v>7</v>
      </c>
      <c r="H8" s="152">
        <v>8</v>
      </c>
      <c r="I8" s="152">
        <v>9</v>
      </c>
      <c r="J8" s="152">
        <v>10</v>
      </c>
      <c r="K8" s="152">
        <v>11</v>
      </c>
      <c r="L8" s="152">
        <v>12</v>
      </c>
      <c r="M8" s="152">
        <v>13</v>
      </c>
    </row>
    <row r="9" spans="1:13">
      <c r="A9" s="155"/>
      <c r="B9" s="155"/>
      <c r="C9" s="155"/>
      <c r="D9" s="156"/>
      <c r="E9" s="157"/>
      <c r="F9" s="158"/>
      <c r="G9" s="158"/>
      <c r="H9" s="155"/>
      <c r="I9" s="155"/>
      <c r="J9" s="155"/>
      <c r="K9" s="155"/>
      <c r="L9" s="155"/>
      <c r="M9" s="155"/>
    </row>
    <row r="10" spans="1:13" s="166" customFormat="1" ht="10.8" thickBot="1">
      <c r="A10" s="159"/>
      <c r="B10" s="160"/>
      <c r="C10" s="161" t="s">
        <v>2</v>
      </c>
      <c r="D10" s="162"/>
      <c r="E10" s="163"/>
      <c r="F10" s="164">
        <f t="shared" ref="F10:L10" si="0">SUBTOTAL(9,F11:F1608)</f>
        <v>0</v>
      </c>
      <c r="G10" s="164">
        <f t="shared" si="0"/>
        <v>0</v>
      </c>
      <c r="H10" s="164">
        <f t="shared" si="0"/>
        <v>0</v>
      </c>
      <c r="I10" s="164">
        <f t="shared" si="0"/>
        <v>0</v>
      </c>
      <c r="J10" s="164">
        <f t="shared" si="0"/>
        <v>0</v>
      </c>
      <c r="K10" s="164">
        <f>SUBTOTAL(9,K11:K1608)</f>
        <v>0</v>
      </c>
      <c r="L10" s="164">
        <f t="shared" si="0"/>
        <v>0</v>
      </c>
      <c r="M10" s="165"/>
    </row>
    <row r="11" spans="1:13" ht="15" thickBot="1">
      <c r="A11" s="167"/>
      <c r="B11" s="168">
        <v>1</v>
      </c>
      <c r="C11" s="168" t="s">
        <v>439</v>
      </c>
      <c r="D11" s="169"/>
      <c r="E11" s="170"/>
      <c r="F11" s="171"/>
      <c r="G11" s="172"/>
      <c r="H11" s="173"/>
      <c r="I11" s="172"/>
      <c r="J11" s="173"/>
      <c r="K11" s="173"/>
      <c r="L11" s="172">
        <f>SUBTOTAL(9,L12:L1431)</f>
        <v>0</v>
      </c>
      <c r="M11" s="174"/>
    </row>
    <row r="12" spans="1:13">
      <c r="A12" s="175" t="s">
        <v>198</v>
      </c>
      <c r="B12" s="176"/>
      <c r="C12" s="177" t="s">
        <v>440</v>
      </c>
      <c r="D12" s="178" t="s">
        <v>49</v>
      </c>
      <c r="E12" s="179">
        <v>1</v>
      </c>
      <c r="F12" s="180"/>
      <c r="G12" s="180"/>
      <c r="H12" s="180">
        <f>F12+G12</f>
        <v>0</v>
      </c>
      <c r="I12" s="181">
        <f>E12*F12</f>
        <v>0</v>
      </c>
      <c r="J12" s="182">
        <f>E12*G12</f>
        <v>0</v>
      </c>
      <c r="K12" s="180">
        <f>I12+J12</f>
        <v>0</v>
      </c>
      <c r="L12" s="183"/>
      <c r="M12" s="184"/>
    </row>
    <row r="13" spans="1:13">
      <c r="A13" s="185" t="s">
        <v>201</v>
      </c>
      <c r="B13" s="186"/>
      <c r="C13" s="187" t="s">
        <v>441</v>
      </c>
      <c r="D13" s="188" t="s">
        <v>49</v>
      </c>
      <c r="E13" s="180" t="s">
        <v>195</v>
      </c>
      <c r="F13" s="180"/>
      <c r="G13" s="180"/>
      <c r="H13" s="180">
        <f t="shared" ref="H13:H76" si="1">F13+G13</f>
        <v>0</v>
      </c>
      <c r="I13" s="181">
        <f t="shared" ref="I13:I76" si="2">E13*F13</f>
        <v>0</v>
      </c>
      <c r="J13" s="182">
        <f t="shared" ref="J13:J76" si="3">E13*G13</f>
        <v>0</v>
      </c>
      <c r="K13" s="180">
        <f t="shared" ref="K13:K76" si="4">I13+J13</f>
        <v>0</v>
      </c>
      <c r="L13" s="183"/>
      <c r="M13" s="184"/>
    </row>
    <row r="14" spans="1:13">
      <c r="A14" s="185" t="s">
        <v>204</v>
      </c>
      <c r="B14" s="186"/>
      <c r="C14" s="187" t="s">
        <v>442</v>
      </c>
      <c r="D14" s="188" t="s">
        <v>49</v>
      </c>
      <c r="E14" s="180">
        <v>7</v>
      </c>
      <c r="F14" s="180"/>
      <c r="G14" s="180"/>
      <c r="H14" s="180">
        <f t="shared" si="1"/>
        <v>0</v>
      </c>
      <c r="I14" s="181">
        <f t="shared" si="2"/>
        <v>0</v>
      </c>
      <c r="J14" s="182">
        <f t="shared" si="3"/>
        <v>0</v>
      </c>
      <c r="K14" s="180">
        <f t="shared" si="4"/>
        <v>0</v>
      </c>
      <c r="L14" s="183"/>
      <c r="M14" s="184"/>
    </row>
    <row r="15" spans="1:13">
      <c r="A15" s="185" t="s">
        <v>207</v>
      </c>
      <c r="B15" s="186"/>
      <c r="C15" s="187" t="s">
        <v>443</v>
      </c>
      <c r="D15" s="188" t="s">
        <v>49</v>
      </c>
      <c r="E15" s="180" t="s">
        <v>444</v>
      </c>
      <c r="F15" s="180"/>
      <c r="G15" s="180"/>
      <c r="H15" s="180">
        <f t="shared" si="1"/>
        <v>0</v>
      </c>
      <c r="I15" s="181">
        <f t="shared" si="2"/>
        <v>0</v>
      </c>
      <c r="J15" s="182">
        <f t="shared" si="3"/>
        <v>0</v>
      </c>
      <c r="K15" s="180">
        <f t="shared" si="4"/>
        <v>0</v>
      </c>
      <c r="L15" s="183"/>
      <c r="M15" s="184"/>
    </row>
    <row r="16" spans="1:13">
      <c r="A16" s="185" t="s">
        <v>209</v>
      </c>
      <c r="B16" s="186"/>
      <c r="C16" s="187" t="s">
        <v>445</v>
      </c>
      <c r="D16" s="188" t="s">
        <v>49</v>
      </c>
      <c r="E16" s="180">
        <v>6</v>
      </c>
      <c r="F16" s="180"/>
      <c r="G16" s="180"/>
      <c r="H16" s="180">
        <f t="shared" si="1"/>
        <v>0</v>
      </c>
      <c r="I16" s="181">
        <f t="shared" si="2"/>
        <v>0</v>
      </c>
      <c r="J16" s="182">
        <f t="shared" si="3"/>
        <v>0</v>
      </c>
      <c r="K16" s="180">
        <f t="shared" si="4"/>
        <v>0</v>
      </c>
      <c r="L16" s="183"/>
      <c r="M16" s="184"/>
    </row>
    <row r="17" spans="1:13">
      <c r="A17" s="185" t="s">
        <v>211</v>
      </c>
      <c r="B17" s="186"/>
      <c r="C17" s="187" t="s">
        <v>446</v>
      </c>
      <c r="D17" s="188" t="s">
        <v>49</v>
      </c>
      <c r="E17" s="180" t="s">
        <v>447</v>
      </c>
      <c r="F17" s="180"/>
      <c r="G17" s="180"/>
      <c r="H17" s="180">
        <f t="shared" si="1"/>
        <v>0</v>
      </c>
      <c r="I17" s="181">
        <f t="shared" si="2"/>
        <v>0</v>
      </c>
      <c r="J17" s="182">
        <f t="shared" si="3"/>
        <v>0</v>
      </c>
      <c r="K17" s="180">
        <f t="shared" si="4"/>
        <v>0</v>
      </c>
      <c r="L17" s="183"/>
      <c r="M17" s="184"/>
    </row>
    <row r="18" spans="1:13">
      <c r="A18" s="185" t="s">
        <v>213</v>
      </c>
      <c r="B18" s="186"/>
      <c r="C18" s="187" t="s">
        <v>448</v>
      </c>
      <c r="D18" s="188" t="s">
        <v>49</v>
      </c>
      <c r="E18" s="180" t="s">
        <v>449</v>
      </c>
      <c r="F18" s="180"/>
      <c r="G18" s="180"/>
      <c r="H18" s="180">
        <f t="shared" si="1"/>
        <v>0</v>
      </c>
      <c r="I18" s="181">
        <f t="shared" si="2"/>
        <v>0</v>
      </c>
      <c r="J18" s="182">
        <f t="shared" si="3"/>
        <v>0</v>
      </c>
      <c r="K18" s="180">
        <f t="shared" si="4"/>
        <v>0</v>
      </c>
      <c r="L18" s="183"/>
      <c r="M18" s="184"/>
    </row>
    <row r="19" spans="1:13">
      <c r="A19" s="185" t="s">
        <v>215</v>
      </c>
      <c r="B19" s="186"/>
      <c r="C19" s="187" t="s">
        <v>450</v>
      </c>
      <c r="D19" s="188" t="s">
        <v>49</v>
      </c>
      <c r="E19" s="180" t="s">
        <v>449</v>
      </c>
      <c r="F19" s="180"/>
      <c r="G19" s="180"/>
      <c r="H19" s="180">
        <f t="shared" si="1"/>
        <v>0</v>
      </c>
      <c r="I19" s="181">
        <f t="shared" si="2"/>
        <v>0</v>
      </c>
      <c r="J19" s="182">
        <f t="shared" si="3"/>
        <v>0</v>
      </c>
      <c r="K19" s="180">
        <f t="shared" si="4"/>
        <v>0</v>
      </c>
      <c r="L19" s="183"/>
      <c r="M19" s="184"/>
    </row>
    <row r="20" spans="1:13">
      <c r="A20" s="185" t="s">
        <v>217</v>
      </c>
      <c r="B20" s="186"/>
      <c r="C20" s="187" t="s">
        <v>451</v>
      </c>
      <c r="D20" s="188" t="s">
        <v>49</v>
      </c>
      <c r="E20" s="180" t="s">
        <v>196</v>
      </c>
      <c r="F20" s="180"/>
      <c r="G20" s="180"/>
      <c r="H20" s="180">
        <f t="shared" si="1"/>
        <v>0</v>
      </c>
      <c r="I20" s="181">
        <f t="shared" si="2"/>
        <v>0</v>
      </c>
      <c r="J20" s="182">
        <f t="shared" si="3"/>
        <v>0</v>
      </c>
      <c r="K20" s="180">
        <f t="shared" si="4"/>
        <v>0</v>
      </c>
      <c r="L20" s="183"/>
      <c r="M20" s="184"/>
    </row>
    <row r="21" spans="1:13">
      <c r="A21" s="185" t="s">
        <v>219</v>
      </c>
      <c r="B21" s="186"/>
      <c r="C21" s="187" t="s">
        <v>452</v>
      </c>
      <c r="D21" s="188" t="s">
        <v>49</v>
      </c>
      <c r="E21" s="180" t="s">
        <v>196</v>
      </c>
      <c r="F21" s="180"/>
      <c r="G21" s="180"/>
      <c r="H21" s="180">
        <f t="shared" si="1"/>
        <v>0</v>
      </c>
      <c r="I21" s="181">
        <f t="shared" si="2"/>
        <v>0</v>
      </c>
      <c r="J21" s="182">
        <f t="shared" si="3"/>
        <v>0</v>
      </c>
      <c r="K21" s="180">
        <f t="shared" si="4"/>
        <v>0</v>
      </c>
      <c r="L21" s="183"/>
      <c r="M21" s="184"/>
    </row>
    <row r="22" spans="1:13">
      <c r="A22" s="185" t="s">
        <v>221</v>
      </c>
      <c r="B22" s="186"/>
      <c r="C22" s="187" t="s">
        <v>453</v>
      </c>
      <c r="D22" s="188" t="s">
        <v>49</v>
      </c>
      <c r="E22" s="180" t="s">
        <v>196</v>
      </c>
      <c r="F22" s="180"/>
      <c r="G22" s="180"/>
      <c r="H22" s="180">
        <f t="shared" si="1"/>
        <v>0</v>
      </c>
      <c r="I22" s="181">
        <f t="shared" si="2"/>
        <v>0</v>
      </c>
      <c r="J22" s="182">
        <f t="shared" si="3"/>
        <v>0</v>
      </c>
      <c r="K22" s="180">
        <f t="shared" si="4"/>
        <v>0</v>
      </c>
      <c r="L22" s="183"/>
      <c r="M22" s="184"/>
    </row>
    <row r="23" spans="1:13">
      <c r="A23" s="185" t="s">
        <v>223</v>
      </c>
      <c r="B23" s="186"/>
      <c r="C23" s="187" t="s">
        <v>454</v>
      </c>
      <c r="D23" s="188" t="s">
        <v>49</v>
      </c>
      <c r="E23" s="180" t="s">
        <v>196</v>
      </c>
      <c r="F23" s="180"/>
      <c r="G23" s="180"/>
      <c r="H23" s="180">
        <f t="shared" si="1"/>
        <v>0</v>
      </c>
      <c r="I23" s="181">
        <f t="shared" si="2"/>
        <v>0</v>
      </c>
      <c r="J23" s="182">
        <f t="shared" si="3"/>
        <v>0</v>
      </c>
      <c r="K23" s="180">
        <f t="shared" si="4"/>
        <v>0</v>
      </c>
      <c r="L23" s="183"/>
      <c r="M23" s="184"/>
    </row>
    <row r="24" spans="1:13">
      <c r="A24" s="185" t="s">
        <v>225</v>
      </c>
      <c r="B24" s="186"/>
      <c r="C24" s="187" t="s">
        <v>455</v>
      </c>
      <c r="D24" s="188" t="s">
        <v>49</v>
      </c>
      <c r="E24" s="180" t="s">
        <v>196</v>
      </c>
      <c r="F24" s="180"/>
      <c r="G24" s="180"/>
      <c r="H24" s="180">
        <f t="shared" si="1"/>
        <v>0</v>
      </c>
      <c r="I24" s="181">
        <f t="shared" si="2"/>
        <v>0</v>
      </c>
      <c r="J24" s="182">
        <f t="shared" si="3"/>
        <v>0</v>
      </c>
      <c r="K24" s="180">
        <f t="shared" si="4"/>
        <v>0</v>
      </c>
      <c r="L24" s="183"/>
      <c r="M24" s="184"/>
    </row>
    <row r="25" spans="1:13">
      <c r="A25" s="185" t="s">
        <v>227</v>
      </c>
      <c r="B25" s="186"/>
      <c r="C25" s="187" t="s">
        <v>456</v>
      </c>
      <c r="D25" s="188" t="s">
        <v>49</v>
      </c>
      <c r="E25" s="180" t="s">
        <v>196</v>
      </c>
      <c r="F25" s="180"/>
      <c r="G25" s="180"/>
      <c r="H25" s="180">
        <f t="shared" si="1"/>
        <v>0</v>
      </c>
      <c r="I25" s="181">
        <f t="shared" si="2"/>
        <v>0</v>
      </c>
      <c r="J25" s="182">
        <f t="shared" si="3"/>
        <v>0</v>
      </c>
      <c r="K25" s="180">
        <f t="shared" si="4"/>
        <v>0</v>
      </c>
      <c r="L25" s="183"/>
      <c r="M25" s="184"/>
    </row>
    <row r="26" spans="1:13" ht="20.399999999999999">
      <c r="A26" s="185" t="s">
        <v>229</v>
      </c>
      <c r="B26" s="186"/>
      <c r="C26" s="187" t="s">
        <v>457</v>
      </c>
      <c r="D26" s="188" t="s">
        <v>49</v>
      </c>
      <c r="E26" s="180" t="s">
        <v>458</v>
      </c>
      <c r="F26" s="180"/>
      <c r="G26" s="180"/>
      <c r="H26" s="180">
        <f t="shared" si="1"/>
        <v>0</v>
      </c>
      <c r="I26" s="181">
        <f t="shared" si="2"/>
        <v>0</v>
      </c>
      <c r="J26" s="182">
        <f t="shared" si="3"/>
        <v>0</v>
      </c>
      <c r="K26" s="180">
        <f t="shared" si="4"/>
        <v>0</v>
      </c>
      <c r="L26" s="183"/>
      <c r="M26" s="184"/>
    </row>
    <row r="27" spans="1:13" ht="20.399999999999999">
      <c r="A27" s="185" t="s">
        <v>231</v>
      </c>
      <c r="B27" s="186"/>
      <c r="C27" s="187" t="s">
        <v>459</v>
      </c>
      <c r="D27" s="188" t="s">
        <v>49</v>
      </c>
      <c r="E27" s="180" t="s">
        <v>196</v>
      </c>
      <c r="F27" s="180"/>
      <c r="G27" s="180"/>
      <c r="H27" s="180">
        <f t="shared" si="1"/>
        <v>0</v>
      </c>
      <c r="I27" s="181">
        <f t="shared" si="2"/>
        <v>0</v>
      </c>
      <c r="J27" s="182">
        <f t="shared" si="3"/>
        <v>0</v>
      </c>
      <c r="K27" s="180">
        <f t="shared" si="4"/>
        <v>0</v>
      </c>
      <c r="L27" s="183"/>
      <c r="M27" s="184"/>
    </row>
    <row r="28" spans="1:13">
      <c r="A28" s="185" t="s">
        <v>233</v>
      </c>
      <c r="B28" s="186"/>
      <c r="C28" s="187" t="s">
        <v>460</v>
      </c>
      <c r="D28" s="188" t="s">
        <v>49</v>
      </c>
      <c r="E28" s="180" t="s">
        <v>196</v>
      </c>
      <c r="F28" s="180"/>
      <c r="G28" s="180"/>
      <c r="H28" s="180">
        <f t="shared" si="1"/>
        <v>0</v>
      </c>
      <c r="I28" s="181">
        <f t="shared" si="2"/>
        <v>0</v>
      </c>
      <c r="J28" s="182">
        <f t="shared" si="3"/>
        <v>0</v>
      </c>
      <c r="K28" s="180">
        <f t="shared" si="4"/>
        <v>0</v>
      </c>
      <c r="L28" s="183"/>
      <c r="M28" s="184"/>
    </row>
    <row r="29" spans="1:13">
      <c r="A29" s="185" t="s">
        <v>235</v>
      </c>
      <c r="B29" s="186"/>
      <c r="C29" s="187" t="s">
        <v>461</v>
      </c>
      <c r="D29" s="188" t="s">
        <v>49</v>
      </c>
      <c r="E29" s="180" t="s">
        <v>196</v>
      </c>
      <c r="F29" s="180"/>
      <c r="G29" s="180"/>
      <c r="H29" s="180">
        <f t="shared" si="1"/>
        <v>0</v>
      </c>
      <c r="I29" s="181">
        <f t="shared" si="2"/>
        <v>0</v>
      </c>
      <c r="J29" s="182">
        <f t="shared" si="3"/>
        <v>0</v>
      </c>
      <c r="K29" s="180">
        <f t="shared" si="4"/>
        <v>0</v>
      </c>
      <c r="L29" s="183"/>
      <c r="M29" s="184"/>
    </row>
    <row r="30" spans="1:13">
      <c r="A30" s="185" t="s">
        <v>237</v>
      </c>
      <c r="B30" s="186"/>
      <c r="C30" s="187" t="s">
        <v>462</v>
      </c>
      <c r="D30" s="188" t="s">
        <v>49</v>
      </c>
      <c r="E30" s="180" t="s">
        <v>196</v>
      </c>
      <c r="F30" s="180"/>
      <c r="G30" s="180"/>
      <c r="H30" s="180">
        <f t="shared" si="1"/>
        <v>0</v>
      </c>
      <c r="I30" s="181">
        <f t="shared" si="2"/>
        <v>0</v>
      </c>
      <c r="J30" s="182">
        <f t="shared" si="3"/>
        <v>0</v>
      </c>
      <c r="K30" s="180">
        <f t="shared" si="4"/>
        <v>0</v>
      </c>
      <c r="L30" s="183"/>
      <c r="M30" s="184"/>
    </row>
    <row r="31" spans="1:13">
      <c r="A31" s="185" t="s">
        <v>240</v>
      </c>
      <c r="B31" s="186"/>
      <c r="C31" s="187" t="s">
        <v>463</v>
      </c>
      <c r="D31" s="188" t="s">
        <v>49</v>
      </c>
      <c r="E31" s="180" t="s">
        <v>196</v>
      </c>
      <c r="F31" s="180"/>
      <c r="G31" s="180"/>
      <c r="H31" s="180">
        <f t="shared" si="1"/>
        <v>0</v>
      </c>
      <c r="I31" s="181">
        <f t="shared" si="2"/>
        <v>0</v>
      </c>
      <c r="J31" s="182">
        <f t="shared" si="3"/>
        <v>0</v>
      </c>
      <c r="K31" s="180">
        <f t="shared" si="4"/>
        <v>0</v>
      </c>
      <c r="L31" s="183"/>
      <c r="M31" s="184"/>
    </row>
    <row r="32" spans="1:13">
      <c r="A32" s="185" t="s">
        <v>242</v>
      </c>
      <c r="B32" s="186"/>
      <c r="C32" s="187" t="s">
        <v>464</v>
      </c>
      <c r="D32" s="188" t="s">
        <v>49</v>
      </c>
      <c r="E32" s="180" t="s">
        <v>196</v>
      </c>
      <c r="F32" s="180"/>
      <c r="G32" s="180"/>
      <c r="H32" s="180">
        <f t="shared" si="1"/>
        <v>0</v>
      </c>
      <c r="I32" s="181">
        <f t="shared" si="2"/>
        <v>0</v>
      </c>
      <c r="J32" s="182">
        <f t="shared" si="3"/>
        <v>0</v>
      </c>
      <c r="K32" s="180">
        <f t="shared" si="4"/>
        <v>0</v>
      </c>
      <c r="L32" s="183"/>
      <c r="M32" s="184"/>
    </row>
    <row r="33" spans="1:13">
      <c r="A33" s="185" t="s">
        <v>244</v>
      </c>
      <c r="B33" s="186"/>
      <c r="C33" s="187" t="s">
        <v>465</v>
      </c>
      <c r="D33" s="188" t="s">
        <v>49</v>
      </c>
      <c r="E33" s="180" t="s">
        <v>196</v>
      </c>
      <c r="F33" s="180"/>
      <c r="G33" s="180"/>
      <c r="H33" s="180">
        <f t="shared" si="1"/>
        <v>0</v>
      </c>
      <c r="I33" s="181">
        <f t="shared" si="2"/>
        <v>0</v>
      </c>
      <c r="J33" s="182">
        <f t="shared" si="3"/>
        <v>0</v>
      </c>
      <c r="K33" s="180">
        <f t="shared" si="4"/>
        <v>0</v>
      </c>
      <c r="L33" s="183"/>
      <c r="M33" s="184"/>
    </row>
    <row r="34" spans="1:13">
      <c r="A34" s="185" t="s">
        <v>246</v>
      </c>
      <c r="B34" s="186"/>
      <c r="C34" s="187" t="s">
        <v>466</v>
      </c>
      <c r="D34" s="188" t="s">
        <v>49</v>
      </c>
      <c r="E34" s="180" t="s">
        <v>196</v>
      </c>
      <c r="F34" s="180"/>
      <c r="G34" s="180"/>
      <c r="H34" s="180">
        <f t="shared" si="1"/>
        <v>0</v>
      </c>
      <c r="I34" s="181">
        <f t="shared" si="2"/>
        <v>0</v>
      </c>
      <c r="J34" s="182">
        <f t="shared" si="3"/>
        <v>0</v>
      </c>
      <c r="K34" s="180">
        <f t="shared" si="4"/>
        <v>0</v>
      </c>
      <c r="L34" s="183"/>
      <c r="M34" s="184"/>
    </row>
    <row r="35" spans="1:13">
      <c r="A35" s="185" t="s">
        <v>249</v>
      </c>
      <c r="B35" s="186"/>
      <c r="C35" s="187" t="s">
        <v>467</v>
      </c>
      <c r="D35" s="188" t="s">
        <v>49</v>
      </c>
      <c r="E35" s="180" t="s">
        <v>196</v>
      </c>
      <c r="F35" s="180"/>
      <c r="G35" s="180"/>
      <c r="H35" s="180">
        <f t="shared" si="1"/>
        <v>0</v>
      </c>
      <c r="I35" s="181">
        <f t="shared" si="2"/>
        <v>0</v>
      </c>
      <c r="J35" s="182">
        <f t="shared" si="3"/>
        <v>0</v>
      </c>
      <c r="K35" s="180">
        <f t="shared" si="4"/>
        <v>0</v>
      </c>
      <c r="L35" s="183"/>
      <c r="M35" s="184"/>
    </row>
    <row r="36" spans="1:13">
      <c r="A36" s="185" t="s">
        <v>251</v>
      </c>
      <c r="B36" s="186"/>
      <c r="C36" s="187" t="s">
        <v>468</v>
      </c>
      <c r="D36" s="188" t="s">
        <v>49</v>
      </c>
      <c r="E36" s="180" t="s">
        <v>196</v>
      </c>
      <c r="F36" s="180"/>
      <c r="G36" s="180"/>
      <c r="H36" s="180">
        <f t="shared" si="1"/>
        <v>0</v>
      </c>
      <c r="I36" s="181">
        <f t="shared" si="2"/>
        <v>0</v>
      </c>
      <c r="J36" s="182">
        <f t="shared" si="3"/>
        <v>0</v>
      </c>
      <c r="K36" s="180">
        <f t="shared" si="4"/>
        <v>0</v>
      </c>
      <c r="L36" s="183"/>
      <c r="M36" s="184"/>
    </row>
    <row r="37" spans="1:13">
      <c r="A37" s="185" t="s">
        <v>253</v>
      </c>
      <c r="B37" s="186"/>
      <c r="C37" s="187" t="s">
        <v>469</v>
      </c>
      <c r="D37" s="188" t="s">
        <v>49</v>
      </c>
      <c r="E37" s="180" t="s">
        <v>196</v>
      </c>
      <c r="F37" s="180"/>
      <c r="G37" s="180"/>
      <c r="H37" s="180">
        <f t="shared" si="1"/>
        <v>0</v>
      </c>
      <c r="I37" s="181">
        <f t="shared" si="2"/>
        <v>0</v>
      </c>
      <c r="J37" s="182">
        <f t="shared" si="3"/>
        <v>0</v>
      </c>
      <c r="K37" s="180">
        <f t="shared" si="4"/>
        <v>0</v>
      </c>
      <c r="L37" s="183"/>
      <c r="M37" s="184"/>
    </row>
    <row r="38" spans="1:13">
      <c r="A38" s="185" t="s">
        <v>255</v>
      </c>
      <c r="B38" s="186"/>
      <c r="C38" s="187" t="s">
        <v>470</v>
      </c>
      <c r="D38" s="188" t="s">
        <v>49</v>
      </c>
      <c r="E38" s="180" t="s">
        <v>196</v>
      </c>
      <c r="F38" s="180"/>
      <c r="G38" s="180"/>
      <c r="H38" s="180">
        <f t="shared" si="1"/>
        <v>0</v>
      </c>
      <c r="I38" s="181">
        <f t="shared" si="2"/>
        <v>0</v>
      </c>
      <c r="J38" s="182">
        <f t="shared" si="3"/>
        <v>0</v>
      </c>
      <c r="K38" s="180">
        <f t="shared" si="4"/>
        <v>0</v>
      </c>
      <c r="L38" s="183"/>
      <c r="M38" s="184"/>
    </row>
    <row r="39" spans="1:13">
      <c r="A39" s="185" t="s">
        <v>257</v>
      </c>
      <c r="B39" s="186"/>
      <c r="C39" s="187" t="s">
        <v>471</v>
      </c>
      <c r="D39" s="188" t="s">
        <v>49</v>
      </c>
      <c r="E39" s="180" t="s">
        <v>196</v>
      </c>
      <c r="F39" s="180"/>
      <c r="G39" s="180"/>
      <c r="H39" s="180">
        <f t="shared" si="1"/>
        <v>0</v>
      </c>
      <c r="I39" s="181">
        <f t="shared" si="2"/>
        <v>0</v>
      </c>
      <c r="J39" s="182">
        <f t="shared" si="3"/>
        <v>0</v>
      </c>
      <c r="K39" s="180">
        <f t="shared" si="4"/>
        <v>0</v>
      </c>
      <c r="L39" s="183"/>
      <c r="M39" s="184"/>
    </row>
    <row r="40" spans="1:13">
      <c r="A40" s="185" t="s">
        <v>259</v>
      </c>
      <c r="B40" s="186"/>
      <c r="C40" s="187" t="s">
        <v>472</v>
      </c>
      <c r="D40" s="188" t="s">
        <v>49</v>
      </c>
      <c r="E40" s="180" t="s">
        <v>196</v>
      </c>
      <c r="F40" s="180"/>
      <c r="G40" s="180"/>
      <c r="H40" s="180">
        <f t="shared" si="1"/>
        <v>0</v>
      </c>
      <c r="I40" s="181">
        <f t="shared" si="2"/>
        <v>0</v>
      </c>
      <c r="J40" s="182">
        <f t="shared" si="3"/>
        <v>0</v>
      </c>
      <c r="K40" s="180">
        <f t="shared" si="4"/>
        <v>0</v>
      </c>
      <c r="L40" s="183"/>
      <c r="M40" s="184"/>
    </row>
    <row r="41" spans="1:13">
      <c r="A41" s="185" t="s">
        <v>262</v>
      </c>
      <c r="B41" s="186"/>
      <c r="C41" s="187" t="s">
        <v>473</v>
      </c>
      <c r="D41" s="188" t="s">
        <v>49</v>
      </c>
      <c r="E41" s="180" t="s">
        <v>193</v>
      </c>
      <c r="F41" s="180"/>
      <c r="G41" s="180"/>
      <c r="H41" s="180">
        <f t="shared" si="1"/>
        <v>0</v>
      </c>
      <c r="I41" s="181">
        <f t="shared" si="2"/>
        <v>0</v>
      </c>
      <c r="J41" s="182">
        <f t="shared" si="3"/>
        <v>0</v>
      </c>
      <c r="K41" s="180">
        <f t="shared" si="4"/>
        <v>0</v>
      </c>
      <c r="L41" s="183"/>
      <c r="M41" s="184"/>
    </row>
    <row r="42" spans="1:13">
      <c r="A42" s="185" t="s">
        <v>264</v>
      </c>
      <c r="B42" s="186"/>
      <c r="C42" s="187" t="s">
        <v>474</v>
      </c>
      <c r="D42" s="188" t="s">
        <v>49</v>
      </c>
      <c r="E42" s="180" t="s">
        <v>196</v>
      </c>
      <c r="F42" s="180"/>
      <c r="G42" s="180"/>
      <c r="H42" s="180">
        <f t="shared" si="1"/>
        <v>0</v>
      </c>
      <c r="I42" s="181">
        <f t="shared" si="2"/>
        <v>0</v>
      </c>
      <c r="J42" s="182">
        <f t="shared" si="3"/>
        <v>0</v>
      </c>
      <c r="K42" s="180">
        <f t="shared" si="4"/>
        <v>0</v>
      </c>
      <c r="L42" s="183"/>
      <c r="M42" s="184"/>
    </row>
    <row r="43" spans="1:13">
      <c r="A43" s="185" t="s">
        <v>266</v>
      </c>
      <c r="B43" s="186"/>
      <c r="C43" s="187" t="s">
        <v>475</v>
      </c>
      <c r="D43" s="188" t="s">
        <v>49</v>
      </c>
      <c r="E43" s="180" t="s">
        <v>196</v>
      </c>
      <c r="F43" s="180"/>
      <c r="G43" s="180"/>
      <c r="H43" s="180">
        <f t="shared" si="1"/>
        <v>0</v>
      </c>
      <c r="I43" s="181">
        <f t="shared" si="2"/>
        <v>0</v>
      </c>
      <c r="J43" s="182">
        <f t="shared" si="3"/>
        <v>0</v>
      </c>
      <c r="K43" s="180">
        <f t="shared" si="4"/>
        <v>0</v>
      </c>
      <c r="L43" s="183"/>
      <c r="M43" s="184"/>
    </row>
    <row r="44" spans="1:13">
      <c r="A44" s="185" t="s">
        <v>268</v>
      </c>
      <c r="B44" s="186"/>
      <c r="C44" s="187" t="s">
        <v>476</v>
      </c>
      <c r="D44" s="188" t="s">
        <v>49</v>
      </c>
      <c r="E44" s="180" t="s">
        <v>196</v>
      </c>
      <c r="F44" s="180"/>
      <c r="G44" s="180"/>
      <c r="H44" s="180">
        <f t="shared" si="1"/>
        <v>0</v>
      </c>
      <c r="I44" s="181">
        <f t="shared" si="2"/>
        <v>0</v>
      </c>
      <c r="J44" s="182">
        <f t="shared" si="3"/>
        <v>0</v>
      </c>
      <c r="K44" s="180">
        <f t="shared" si="4"/>
        <v>0</v>
      </c>
      <c r="L44" s="183"/>
      <c r="M44" s="184"/>
    </row>
    <row r="45" spans="1:13" ht="30.6">
      <c r="A45" s="185" t="s">
        <v>270</v>
      </c>
      <c r="B45" s="186"/>
      <c r="C45" s="187" t="s">
        <v>477</v>
      </c>
      <c r="D45" s="188" t="s">
        <v>49</v>
      </c>
      <c r="E45" s="180" t="s">
        <v>196</v>
      </c>
      <c r="F45" s="180"/>
      <c r="G45" s="180"/>
      <c r="H45" s="180">
        <f t="shared" si="1"/>
        <v>0</v>
      </c>
      <c r="I45" s="181">
        <f t="shared" si="2"/>
        <v>0</v>
      </c>
      <c r="J45" s="182">
        <f t="shared" si="3"/>
        <v>0</v>
      </c>
      <c r="K45" s="180">
        <f t="shared" si="4"/>
        <v>0</v>
      </c>
      <c r="L45" s="183"/>
      <c r="M45" s="184"/>
    </row>
    <row r="46" spans="1:13">
      <c r="A46" s="185"/>
      <c r="B46" s="188"/>
      <c r="C46" s="187"/>
      <c r="D46" s="188"/>
      <c r="E46" s="180"/>
      <c r="F46" s="180"/>
      <c r="G46" s="180"/>
      <c r="H46" s="180">
        <f t="shared" si="1"/>
        <v>0</v>
      </c>
      <c r="I46" s="181">
        <f t="shared" si="2"/>
        <v>0</v>
      </c>
      <c r="J46" s="182">
        <f t="shared" si="3"/>
        <v>0</v>
      </c>
      <c r="K46" s="180">
        <f t="shared" si="4"/>
        <v>0</v>
      </c>
      <c r="L46" s="183"/>
      <c r="M46" s="184"/>
    </row>
    <row r="47" spans="1:13">
      <c r="A47" s="175" t="s">
        <v>478</v>
      </c>
      <c r="B47" s="188"/>
      <c r="C47" s="177" t="s">
        <v>479</v>
      </c>
      <c r="D47" s="178" t="s">
        <v>49</v>
      </c>
      <c r="E47" s="189">
        <v>1</v>
      </c>
      <c r="F47" s="180"/>
      <c r="G47" s="180"/>
      <c r="H47" s="180">
        <f t="shared" si="1"/>
        <v>0</v>
      </c>
      <c r="I47" s="181">
        <f t="shared" si="2"/>
        <v>0</v>
      </c>
      <c r="J47" s="182">
        <f t="shared" si="3"/>
        <v>0</v>
      </c>
      <c r="K47" s="180">
        <f t="shared" si="4"/>
        <v>0</v>
      </c>
      <c r="L47" s="183"/>
      <c r="M47" s="184"/>
    </row>
    <row r="48" spans="1:13">
      <c r="A48" s="185" t="s">
        <v>480</v>
      </c>
      <c r="B48" s="186"/>
      <c r="C48" s="187" t="s">
        <v>441</v>
      </c>
      <c r="D48" s="188" t="s">
        <v>49</v>
      </c>
      <c r="E48" s="180" t="s">
        <v>195</v>
      </c>
      <c r="F48" s="180"/>
      <c r="G48" s="180"/>
      <c r="H48" s="180">
        <f t="shared" si="1"/>
        <v>0</v>
      </c>
      <c r="I48" s="181">
        <f t="shared" si="2"/>
        <v>0</v>
      </c>
      <c r="J48" s="182">
        <f t="shared" si="3"/>
        <v>0</v>
      </c>
      <c r="K48" s="180">
        <f t="shared" si="4"/>
        <v>0</v>
      </c>
      <c r="L48" s="183"/>
      <c r="M48" s="184"/>
    </row>
    <row r="49" spans="1:13">
      <c r="A49" s="185" t="s">
        <v>481</v>
      </c>
      <c r="B49" s="186"/>
      <c r="C49" s="187" t="s">
        <v>442</v>
      </c>
      <c r="D49" s="188" t="s">
        <v>49</v>
      </c>
      <c r="E49" s="180" t="s">
        <v>195</v>
      </c>
      <c r="F49" s="180"/>
      <c r="G49" s="180"/>
      <c r="H49" s="180">
        <f t="shared" si="1"/>
        <v>0</v>
      </c>
      <c r="I49" s="181">
        <f t="shared" si="2"/>
        <v>0</v>
      </c>
      <c r="J49" s="182">
        <f t="shared" si="3"/>
        <v>0</v>
      </c>
      <c r="K49" s="180">
        <f t="shared" si="4"/>
        <v>0</v>
      </c>
      <c r="L49" s="183"/>
      <c r="M49" s="184"/>
    </row>
    <row r="50" spans="1:13">
      <c r="A50" s="185" t="s">
        <v>482</v>
      </c>
      <c r="B50" s="186"/>
      <c r="C50" s="187" t="s">
        <v>443</v>
      </c>
      <c r="D50" s="188" t="s">
        <v>49</v>
      </c>
      <c r="E50" s="180" t="s">
        <v>444</v>
      </c>
      <c r="F50" s="180"/>
      <c r="G50" s="180"/>
      <c r="H50" s="180">
        <f t="shared" si="1"/>
        <v>0</v>
      </c>
      <c r="I50" s="181">
        <f t="shared" si="2"/>
        <v>0</v>
      </c>
      <c r="J50" s="182">
        <f t="shared" si="3"/>
        <v>0</v>
      </c>
      <c r="K50" s="180">
        <f t="shared" si="4"/>
        <v>0</v>
      </c>
      <c r="L50" s="183"/>
      <c r="M50" s="184"/>
    </row>
    <row r="51" spans="1:13">
      <c r="A51" s="185" t="s">
        <v>483</v>
      </c>
      <c r="B51" s="186"/>
      <c r="C51" s="187" t="s">
        <v>445</v>
      </c>
      <c r="D51" s="188" t="s">
        <v>49</v>
      </c>
      <c r="E51" s="180" t="s">
        <v>195</v>
      </c>
      <c r="F51" s="180"/>
      <c r="G51" s="180"/>
      <c r="H51" s="180">
        <f t="shared" si="1"/>
        <v>0</v>
      </c>
      <c r="I51" s="181">
        <f t="shared" si="2"/>
        <v>0</v>
      </c>
      <c r="J51" s="182">
        <f t="shared" si="3"/>
        <v>0</v>
      </c>
      <c r="K51" s="180">
        <f t="shared" si="4"/>
        <v>0</v>
      </c>
      <c r="L51" s="183"/>
      <c r="M51" s="184"/>
    </row>
    <row r="52" spans="1:13">
      <c r="A52" s="185" t="s">
        <v>484</v>
      </c>
      <c r="B52" s="186"/>
      <c r="C52" s="187" t="s">
        <v>446</v>
      </c>
      <c r="D52" s="188" t="s">
        <v>49</v>
      </c>
      <c r="E52" s="180" t="s">
        <v>485</v>
      </c>
      <c r="F52" s="180"/>
      <c r="G52" s="180"/>
      <c r="H52" s="180">
        <f t="shared" si="1"/>
        <v>0</v>
      </c>
      <c r="I52" s="181">
        <f t="shared" si="2"/>
        <v>0</v>
      </c>
      <c r="J52" s="182">
        <f t="shared" si="3"/>
        <v>0</v>
      </c>
      <c r="K52" s="180">
        <f t="shared" si="4"/>
        <v>0</v>
      </c>
      <c r="L52" s="183"/>
      <c r="M52" s="184"/>
    </row>
    <row r="53" spans="1:13">
      <c r="A53" s="185" t="s">
        <v>486</v>
      </c>
      <c r="B53" s="186"/>
      <c r="C53" s="187" t="s">
        <v>448</v>
      </c>
      <c r="D53" s="188" t="s">
        <v>49</v>
      </c>
      <c r="E53" s="180" t="s">
        <v>196</v>
      </c>
      <c r="F53" s="180"/>
      <c r="G53" s="180"/>
      <c r="H53" s="180">
        <f t="shared" si="1"/>
        <v>0</v>
      </c>
      <c r="I53" s="181">
        <f t="shared" si="2"/>
        <v>0</v>
      </c>
      <c r="J53" s="182">
        <f t="shared" si="3"/>
        <v>0</v>
      </c>
      <c r="K53" s="180">
        <f t="shared" si="4"/>
        <v>0</v>
      </c>
      <c r="L53" s="183"/>
      <c r="M53" s="184"/>
    </row>
    <row r="54" spans="1:13">
      <c r="A54" s="185" t="s">
        <v>487</v>
      </c>
      <c r="B54" s="186"/>
      <c r="C54" s="187" t="s">
        <v>450</v>
      </c>
      <c r="D54" s="188" t="s">
        <v>49</v>
      </c>
      <c r="E54" s="180" t="s">
        <v>488</v>
      </c>
      <c r="F54" s="180"/>
      <c r="G54" s="180"/>
      <c r="H54" s="180">
        <f t="shared" si="1"/>
        <v>0</v>
      </c>
      <c r="I54" s="181">
        <f t="shared" si="2"/>
        <v>0</v>
      </c>
      <c r="J54" s="182">
        <f t="shared" si="3"/>
        <v>0</v>
      </c>
      <c r="K54" s="180">
        <f t="shared" si="4"/>
        <v>0</v>
      </c>
      <c r="L54" s="183"/>
      <c r="M54" s="184"/>
    </row>
    <row r="55" spans="1:13">
      <c r="A55" s="185" t="s">
        <v>489</v>
      </c>
      <c r="B55" s="186"/>
      <c r="C55" s="187" t="s">
        <v>452</v>
      </c>
      <c r="D55" s="188" t="s">
        <v>49</v>
      </c>
      <c r="E55" s="180" t="s">
        <v>196</v>
      </c>
      <c r="F55" s="180"/>
      <c r="G55" s="180"/>
      <c r="H55" s="180">
        <f t="shared" si="1"/>
        <v>0</v>
      </c>
      <c r="I55" s="181">
        <f t="shared" si="2"/>
        <v>0</v>
      </c>
      <c r="J55" s="182">
        <f t="shared" si="3"/>
        <v>0</v>
      </c>
      <c r="K55" s="180">
        <f t="shared" si="4"/>
        <v>0</v>
      </c>
      <c r="L55" s="183"/>
      <c r="M55" s="184"/>
    </row>
    <row r="56" spans="1:13">
      <c r="A56" s="185" t="s">
        <v>490</v>
      </c>
      <c r="B56" s="186"/>
      <c r="C56" s="187" t="s">
        <v>453</v>
      </c>
      <c r="D56" s="188" t="s">
        <v>49</v>
      </c>
      <c r="E56" s="180" t="s">
        <v>196</v>
      </c>
      <c r="F56" s="180"/>
      <c r="G56" s="180"/>
      <c r="H56" s="180">
        <f t="shared" si="1"/>
        <v>0</v>
      </c>
      <c r="I56" s="181">
        <f t="shared" si="2"/>
        <v>0</v>
      </c>
      <c r="J56" s="182">
        <f t="shared" si="3"/>
        <v>0</v>
      </c>
      <c r="K56" s="180">
        <f t="shared" si="4"/>
        <v>0</v>
      </c>
      <c r="L56" s="183"/>
      <c r="M56" s="184"/>
    </row>
    <row r="57" spans="1:13">
      <c r="A57" s="185" t="s">
        <v>491</v>
      </c>
      <c r="B57" s="186"/>
      <c r="C57" s="187" t="s">
        <v>454</v>
      </c>
      <c r="D57" s="188" t="s">
        <v>49</v>
      </c>
      <c r="E57" s="180" t="s">
        <v>196</v>
      </c>
      <c r="F57" s="180"/>
      <c r="G57" s="180"/>
      <c r="H57" s="180">
        <f t="shared" si="1"/>
        <v>0</v>
      </c>
      <c r="I57" s="181">
        <f t="shared" si="2"/>
        <v>0</v>
      </c>
      <c r="J57" s="182">
        <f t="shared" si="3"/>
        <v>0</v>
      </c>
      <c r="K57" s="180">
        <f t="shared" si="4"/>
        <v>0</v>
      </c>
      <c r="L57" s="183"/>
      <c r="M57" s="184"/>
    </row>
    <row r="58" spans="1:13">
      <c r="A58" s="185" t="s">
        <v>492</v>
      </c>
      <c r="B58" s="186"/>
      <c r="C58" s="187" t="s">
        <v>455</v>
      </c>
      <c r="D58" s="188" t="s">
        <v>49</v>
      </c>
      <c r="E58" s="180" t="s">
        <v>196</v>
      </c>
      <c r="F58" s="180"/>
      <c r="G58" s="180"/>
      <c r="H58" s="180">
        <f t="shared" si="1"/>
        <v>0</v>
      </c>
      <c r="I58" s="181">
        <f t="shared" si="2"/>
        <v>0</v>
      </c>
      <c r="J58" s="182">
        <f t="shared" si="3"/>
        <v>0</v>
      </c>
      <c r="K58" s="180">
        <f t="shared" si="4"/>
        <v>0</v>
      </c>
      <c r="L58" s="183"/>
      <c r="M58" s="184"/>
    </row>
    <row r="59" spans="1:13">
      <c r="A59" s="185" t="s">
        <v>493</v>
      </c>
      <c r="B59" s="186"/>
      <c r="C59" s="187" t="s">
        <v>456</v>
      </c>
      <c r="D59" s="188" t="s">
        <v>49</v>
      </c>
      <c r="E59" s="180" t="s">
        <v>196</v>
      </c>
      <c r="F59" s="180"/>
      <c r="G59" s="180"/>
      <c r="H59" s="180">
        <f t="shared" si="1"/>
        <v>0</v>
      </c>
      <c r="I59" s="181">
        <f t="shared" si="2"/>
        <v>0</v>
      </c>
      <c r="J59" s="182">
        <f t="shared" si="3"/>
        <v>0</v>
      </c>
      <c r="K59" s="180">
        <f t="shared" si="4"/>
        <v>0</v>
      </c>
      <c r="L59" s="183"/>
      <c r="M59" s="184"/>
    </row>
    <row r="60" spans="1:13" ht="20.399999999999999">
      <c r="A60" s="185" t="s">
        <v>494</v>
      </c>
      <c r="B60" s="186"/>
      <c r="C60" s="187" t="s">
        <v>457</v>
      </c>
      <c r="D60" s="188" t="s">
        <v>49</v>
      </c>
      <c r="E60" s="180" t="s">
        <v>458</v>
      </c>
      <c r="F60" s="180"/>
      <c r="G60" s="180"/>
      <c r="H60" s="180">
        <f t="shared" si="1"/>
        <v>0</v>
      </c>
      <c r="I60" s="181">
        <f t="shared" si="2"/>
        <v>0</v>
      </c>
      <c r="J60" s="182">
        <f t="shared" si="3"/>
        <v>0</v>
      </c>
      <c r="K60" s="180">
        <f t="shared" si="4"/>
        <v>0</v>
      </c>
      <c r="L60" s="183"/>
      <c r="M60" s="184"/>
    </row>
    <row r="61" spans="1:13" ht="20.399999999999999">
      <c r="A61" s="185" t="s">
        <v>495</v>
      </c>
      <c r="B61" s="186"/>
      <c r="C61" s="187" t="s">
        <v>496</v>
      </c>
      <c r="D61" s="188" t="s">
        <v>49</v>
      </c>
      <c r="E61" s="180" t="s">
        <v>196</v>
      </c>
      <c r="F61" s="180"/>
      <c r="G61" s="180"/>
      <c r="H61" s="180">
        <f t="shared" si="1"/>
        <v>0</v>
      </c>
      <c r="I61" s="181">
        <f t="shared" si="2"/>
        <v>0</v>
      </c>
      <c r="J61" s="182">
        <f t="shared" si="3"/>
        <v>0</v>
      </c>
      <c r="K61" s="180">
        <f t="shared" si="4"/>
        <v>0</v>
      </c>
      <c r="L61" s="183"/>
      <c r="M61" s="184"/>
    </row>
    <row r="62" spans="1:13">
      <c r="A62" s="185" t="s">
        <v>497</v>
      </c>
      <c r="B62" s="186"/>
      <c r="C62" s="187" t="s">
        <v>460</v>
      </c>
      <c r="D62" s="188" t="s">
        <v>49</v>
      </c>
      <c r="E62" s="180" t="s">
        <v>196</v>
      </c>
      <c r="F62" s="180"/>
      <c r="G62" s="180"/>
      <c r="H62" s="180">
        <f t="shared" si="1"/>
        <v>0</v>
      </c>
      <c r="I62" s="181">
        <f t="shared" si="2"/>
        <v>0</v>
      </c>
      <c r="J62" s="182">
        <f t="shared" si="3"/>
        <v>0</v>
      </c>
      <c r="K62" s="180">
        <f t="shared" si="4"/>
        <v>0</v>
      </c>
      <c r="L62" s="183"/>
      <c r="M62" s="184"/>
    </row>
    <row r="63" spans="1:13">
      <c r="A63" s="185" t="s">
        <v>498</v>
      </c>
      <c r="B63" s="186"/>
      <c r="C63" s="187" t="s">
        <v>461</v>
      </c>
      <c r="D63" s="188" t="s">
        <v>49</v>
      </c>
      <c r="E63" s="180" t="s">
        <v>196</v>
      </c>
      <c r="F63" s="180"/>
      <c r="G63" s="180"/>
      <c r="H63" s="180">
        <f t="shared" si="1"/>
        <v>0</v>
      </c>
      <c r="I63" s="181">
        <f t="shared" si="2"/>
        <v>0</v>
      </c>
      <c r="J63" s="182">
        <f t="shared" si="3"/>
        <v>0</v>
      </c>
      <c r="K63" s="180">
        <f t="shared" si="4"/>
        <v>0</v>
      </c>
      <c r="L63" s="183"/>
      <c r="M63" s="184"/>
    </row>
    <row r="64" spans="1:13">
      <c r="A64" s="185" t="s">
        <v>499</v>
      </c>
      <c r="B64" s="186"/>
      <c r="C64" s="187" t="s">
        <v>462</v>
      </c>
      <c r="D64" s="188" t="s">
        <v>49</v>
      </c>
      <c r="E64" s="180" t="s">
        <v>196</v>
      </c>
      <c r="F64" s="180"/>
      <c r="G64" s="180"/>
      <c r="H64" s="180">
        <f t="shared" si="1"/>
        <v>0</v>
      </c>
      <c r="I64" s="181">
        <f t="shared" si="2"/>
        <v>0</v>
      </c>
      <c r="J64" s="182">
        <f t="shared" si="3"/>
        <v>0</v>
      </c>
      <c r="K64" s="180">
        <f t="shared" si="4"/>
        <v>0</v>
      </c>
      <c r="L64" s="183"/>
      <c r="M64" s="184"/>
    </row>
    <row r="65" spans="1:13">
      <c r="A65" s="185" t="s">
        <v>500</v>
      </c>
      <c r="B65" s="186"/>
      <c r="C65" s="187" t="s">
        <v>463</v>
      </c>
      <c r="D65" s="188" t="s">
        <v>49</v>
      </c>
      <c r="E65" s="180" t="s">
        <v>196</v>
      </c>
      <c r="F65" s="180"/>
      <c r="G65" s="180"/>
      <c r="H65" s="180">
        <f t="shared" si="1"/>
        <v>0</v>
      </c>
      <c r="I65" s="181">
        <f t="shared" si="2"/>
        <v>0</v>
      </c>
      <c r="J65" s="182">
        <f t="shared" si="3"/>
        <v>0</v>
      </c>
      <c r="K65" s="180">
        <f t="shared" si="4"/>
        <v>0</v>
      </c>
      <c r="L65" s="183"/>
      <c r="M65" s="184"/>
    </row>
    <row r="66" spans="1:13">
      <c r="A66" s="185" t="s">
        <v>501</v>
      </c>
      <c r="B66" s="186"/>
      <c r="C66" s="187" t="s">
        <v>464</v>
      </c>
      <c r="D66" s="188" t="s">
        <v>49</v>
      </c>
      <c r="E66" s="180" t="s">
        <v>196</v>
      </c>
      <c r="F66" s="180"/>
      <c r="G66" s="180"/>
      <c r="H66" s="180">
        <f t="shared" si="1"/>
        <v>0</v>
      </c>
      <c r="I66" s="181">
        <f t="shared" si="2"/>
        <v>0</v>
      </c>
      <c r="J66" s="182">
        <f t="shared" si="3"/>
        <v>0</v>
      </c>
      <c r="K66" s="180">
        <f t="shared" si="4"/>
        <v>0</v>
      </c>
      <c r="L66" s="183"/>
      <c r="M66" s="184"/>
    </row>
    <row r="67" spans="1:13">
      <c r="A67" s="185" t="s">
        <v>502</v>
      </c>
      <c r="B67" s="186"/>
      <c r="C67" s="187" t="s">
        <v>465</v>
      </c>
      <c r="D67" s="188" t="s">
        <v>49</v>
      </c>
      <c r="E67" s="180" t="s">
        <v>196</v>
      </c>
      <c r="F67" s="180"/>
      <c r="G67" s="180"/>
      <c r="H67" s="180">
        <f t="shared" si="1"/>
        <v>0</v>
      </c>
      <c r="I67" s="181">
        <f t="shared" si="2"/>
        <v>0</v>
      </c>
      <c r="J67" s="182">
        <f t="shared" si="3"/>
        <v>0</v>
      </c>
      <c r="K67" s="180">
        <f t="shared" si="4"/>
        <v>0</v>
      </c>
      <c r="L67" s="183"/>
      <c r="M67" s="184"/>
    </row>
    <row r="68" spans="1:13">
      <c r="A68" s="185" t="s">
        <v>503</v>
      </c>
      <c r="B68" s="186"/>
      <c r="C68" s="187" t="s">
        <v>466</v>
      </c>
      <c r="D68" s="188" t="s">
        <v>49</v>
      </c>
      <c r="E68" s="180" t="s">
        <v>196</v>
      </c>
      <c r="F68" s="180"/>
      <c r="G68" s="180"/>
      <c r="H68" s="180">
        <f t="shared" si="1"/>
        <v>0</v>
      </c>
      <c r="I68" s="181">
        <f t="shared" si="2"/>
        <v>0</v>
      </c>
      <c r="J68" s="182">
        <f t="shared" si="3"/>
        <v>0</v>
      </c>
      <c r="K68" s="180">
        <f t="shared" si="4"/>
        <v>0</v>
      </c>
      <c r="L68" s="183"/>
      <c r="M68" s="184"/>
    </row>
    <row r="69" spans="1:13">
      <c r="A69" s="185" t="s">
        <v>504</v>
      </c>
      <c r="B69" s="186"/>
      <c r="C69" s="187" t="s">
        <v>505</v>
      </c>
      <c r="D69" s="188" t="s">
        <v>49</v>
      </c>
      <c r="E69" s="180" t="s">
        <v>196</v>
      </c>
      <c r="F69" s="180"/>
      <c r="G69" s="180"/>
      <c r="H69" s="180">
        <f t="shared" si="1"/>
        <v>0</v>
      </c>
      <c r="I69" s="181">
        <f t="shared" si="2"/>
        <v>0</v>
      </c>
      <c r="J69" s="182">
        <f t="shared" si="3"/>
        <v>0</v>
      </c>
      <c r="K69" s="180">
        <f t="shared" si="4"/>
        <v>0</v>
      </c>
      <c r="L69" s="183"/>
      <c r="M69" s="184"/>
    </row>
    <row r="70" spans="1:13">
      <c r="A70" s="185" t="s">
        <v>506</v>
      </c>
      <c r="B70" s="186"/>
      <c r="C70" s="187" t="s">
        <v>467</v>
      </c>
      <c r="D70" s="188" t="s">
        <v>49</v>
      </c>
      <c r="E70" s="180" t="s">
        <v>196</v>
      </c>
      <c r="F70" s="180"/>
      <c r="G70" s="180"/>
      <c r="H70" s="180">
        <f t="shared" si="1"/>
        <v>0</v>
      </c>
      <c r="I70" s="181">
        <f t="shared" si="2"/>
        <v>0</v>
      </c>
      <c r="J70" s="182">
        <f t="shared" si="3"/>
        <v>0</v>
      </c>
      <c r="K70" s="180">
        <f t="shared" si="4"/>
        <v>0</v>
      </c>
      <c r="L70" s="183"/>
      <c r="M70" s="184"/>
    </row>
    <row r="71" spans="1:13">
      <c r="A71" s="185" t="s">
        <v>507</v>
      </c>
      <c r="B71" s="186"/>
      <c r="C71" s="187" t="s">
        <v>468</v>
      </c>
      <c r="D71" s="188" t="s">
        <v>49</v>
      </c>
      <c r="E71" s="180" t="s">
        <v>196</v>
      </c>
      <c r="F71" s="180"/>
      <c r="G71" s="180"/>
      <c r="H71" s="180">
        <f t="shared" si="1"/>
        <v>0</v>
      </c>
      <c r="I71" s="181">
        <f t="shared" si="2"/>
        <v>0</v>
      </c>
      <c r="J71" s="182">
        <f t="shared" si="3"/>
        <v>0</v>
      </c>
      <c r="K71" s="180">
        <f t="shared" si="4"/>
        <v>0</v>
      </c>
      <c r="L71" s="183"/>
      <c r="M71" s="184"/>
    </row>
    <row r="72" spans="1:13">
      <c r="A72" s="185" t="s">
        <v>508</v>
      </c>
      <c r="B72" s="186"/>
      <c r="C72" s="187" t="s">
        <v>469</v>
      </c>
      <c r="D72" s="188" t="s">
        <v>49</v>
      </c>
      <c r="E72" s="180" t="s">
        <v>196</v>
      </c>
      <c r="F72" s="180"/>
      <c r="G72" s="180"/>
      <c r="H72" s="180">
        <f t="shared" si="1"/>
        <v>0</v>
      </c>
      <c r="I72" s="181">
        <f t="shared" si="2"/>
        <v>0</v>
      </c>
      <c r="J72" s="182">
        <f t="shared" si="3"/>
        <v>0</v>
      </c>
      <c r="K72" s="180">
        <f t="shared" si="4"/>
        <v>0</v>
      </c>
      <c r="L72" s="183"/>
      <c r="M72" s="184"/>
    </row>
    <row r="73" spans="1:13">
      <c r="A73" s="185" t="s">
        <v>509</v>
      </c>
      <c r="B73" s="186"/>
      <c r="C73" s="187" t="s">
        <v>470</v>
      </c>
      <c r="D73" s="188" t="s">
        <v>49</v>
      </c>
      <c r="E73" s="180" t="s">
        <v>196</v>
      </c>
      <c r="F73" s="180"/>
      <c r="G73" s="180"/>
      <c r="H73" s="180">
        <f t="shared" si="1"/>
        <v>0</v>
      </c>
      <c r="I73" s="181">
        <f t="shared" si="2"/>
        <v>0</v>
      </c>
      <c r="J73" s="182">
        <f t="shared" si="3"/>
        <v>0</v>
      </c>
      <c r="K73" s="180">
        <f t="shared" si="4"/>
        <v>0</v>
      </c>
      <c r="L73" s="183"/>
      <c r="M73" s="184"/>
    </row>
    <row r="74" spans="1:13">
      <c r="A74" s="185" t="s">
        <v>510</v>
      </c>
      <c r="B74" s="186"/>
      <c r="C74" s="187" t="s">
        <v>472</v>
      </c>
      <c r="D74" s="188" t="s">
        <v>49</v>
      </c>
      <c r="E74" s="180" t="s">
        <v>196</v>
      </c>
      <c r="F74" s="180"/>
      <c r="G74" s="180"/>
      <c r="H74" s="180">
        <f t="shared" si="1"/>
        <v>0</v>
      </c>
      <c r="I74" s="181">
        <f t="shared" si="2"/>
        <v>0</v>
      </c>
      <c r="J74" s="182">
        <f t="shared" si="3"/>
        <v>0</v>
      </c>
      <c r="K74" s="180">
        <f t="shared" si="4"/>
        <v>0</v>
      </c>
      <c r="L74" s="183"/>
      <c r="M74" s="184"/>
    </row>
    <row r="75" spans="1:13">
      <c r="A75" s="185" t="s">
        <v>511</v>
      </c>
      <c r="B75" s="186"/>
      <c r="C75" s="187" t="s">
        <v>473</v>
      </c>
      <c r="D75" s="188" t="s">
        <v>49</v>
      </c>
      <c r="E75" s="180" t="s">
        <v>488</v>
      </c>
      <c r="F75" s="180"/>
      <c r="G75" s="180"/>
      <c r="H75" s="180">
        <f t="shared" si="1"/>
        <v>0</v>
      </c>
      <c r="I75" s="181">
        <f t="shared" si="2"/>
        <v>0</v>
      </c>
      <c r="J75" s="182">
        <f t="shared" si="3"/>
        <v>0</v>
      </c>
      <c r="K75" s="180">
        <f t="shared" si="4"/>
        <v>0</v>
      </c>
      <c r="L75" s="183"/>
      <c r="M75" s="184"/>
    </row>
    <row r="76" spans="1:13">
      <c r="A76" s="185" t="s">
        <v>512</v>
      </c>
      <c r="B76" s="186"/>
      <c r="C76" s="187" t="s">
        <v>474</v>
      </c>
      <c r="D76" s="188" t="s">
        <v>49</v>
      </c>
      <c r="E76" s="180" t="s">
        <v>196</v>
      </c>
      <c r="F76" s="180"/>
      <c r="G76" s="180"/>
      <c r="H76" s="180">
        <f t="shared" si="1"/>
        <v>0</v>
      </c>
      <c r="I76" s="181">
        <f t="shared" si="2"/>
        <v>0</v>
      </c>
      <c r="J76" s="182">
        <f t="shared" si="3"/>
        <v>0</v>
      </c>
      <c r="K76" s="180">
        <f t="shared" si="4"/>
        <v>0</v>
      </c>
      <c r="L76" s="183"/>
      <c r="M76" s="184"/>
    </row>
    <row r="77" spans="1:13" ht="30.6">
      <c r="A77" s="185" t="s">
        <v>513</v>
      </c>
      <c r="B77" s="186"/>
      <c r="C77" s="187" t="s">
        <v>514</v>
      </c>
      <c r="D77" s="188" t="s">
        <v>49</v>
      </c>
      <c r="E77" s="180" t="s">
        <v>196</v>
      </c>
      <c r="F77" s="180"/>
      <c r="G77" s="180"/>
      <c r="H77" s="180">
        <f t="shared" ref="H77:H140" si="5">F77+G77</f>
        <v>0</v>
      </c>
      <c r="I77" s="181">
        <f t="shared" ref="I77:I140" si="6">E77*F77</f>
        <v>0</v>
      </c>
      <c r="J77" s="182">
        <f t="shared" ref="J77:J140" si="7">E77*G77</f>
        <v>0</v>
      </c>
      <c r="K77" s="180">
        <f t="shared" ref="K77:K140" si="8">I77+J77</f>
        <v>0</v>
      </c>
      <c r="L77" s="183"/>
      <c r="M77" s="184"/>
    </row>
    <row r="78" spans="1:13">
      <c r="A78" s="185"/>
      <c r="B78" s="186"/>
      <c r="C78" s="187"/>
      <c r="D78" s="188"/>
      <c r="E78" s="180"/>
      <c r="F78" s="180"/>
      <c r="G78" s="180"/>
      <c r="H78" s="180">
        <f t="shared" si="5"/>
        <v>0</v>
      </c>
      <c r="I78" s="181">
        <f t="shared" si="6"/>
        <v>0</v>
      </c>
      <c r="J78" s="182">
        <f t="shared" si="7"/>
        <v>0</v>
      </c>
      <c r="K78" s="180">
        <f t="shared" si="8"/>
        <v>0</v>
      </c>
      <c r="L78" s="183"/>
      <c r="M78" s="184"/>
    </row>
    <row r="79" spans="1:13">
      <c r="A79" s="175" t="s">
        <v>515</v>
      </c>
      <c r="B79" s="186"/>
      <c r="C79" s="177" t="s">
        <v>516</v>
      </c>
      <c r="D79" s="178" t="s">
        <v>49</v>
      </c>
      <c r="E79" s="189">
        <v>1</v>
      </c>
      <c r="F79" s="180"/>
      <c r="G79" s="180"/>
      <c r="H79" s="180">
        <f t="shared" si="5"/>
        <v>0</v>
      </c>
      <c r="I79" s="181">
        <f t="shared" si="6"/>
        <v>0</v>
      </c>
      <c r="J79" s="182">
        <f t="shared" si="7"/>
        <v>0</v>
      </c>
      <c r="K79" s="180">
        <f t="shared" si="8"/>
        <v>0</v>
      </c>
      <c r="L79" s="183"/>
      <c r="M79" s="184"/>
    </row>
    <row r="80" spans="1:13">
      <c r="A80" s="185" t="s">
        <v>517</v>
      </c>
      <c r="B80" s="186"/>
      <c r="C80" s="187" t="s">
        <v>518</v>
      </c>
      <c r="D80" s="188" t="s">
        <v>49</v>
      </c>
      <c r="E80" s="180" t="s">
        <v>196</v>
      </c>
      <c r="F80" s="180"/>
      <c r="G80" s="180"/>
      <c r="H80" s="180">
        <f t="shared" si="5"/>
        <v>0</v>
      </c>
      <c r="I80" s="181">
        <f t="shared" si="6"/>
        <v>0</v>
      </c>
      <c r="J80" s="182">
        <f t="shared" si="7"/>
        <v>0</v>
      </c>
      <c r="K80" s="180">
        <f t="shared" si="8"/>
        <v>0</v>
      </c>
      <c r="L80" s="183"/>
      <c r="M80" s="184"/>
    </row>
    <row r="81" spans="1:13" ht="20.399999999999999">
      <c r="A81" s="185" t="s">
        <v>519</v>
      </c>
      <c r="B81" s="186"/>
      <c r="C81" s="187" t="s">
        <v>520</v>
      </c>
      <c r="D81" s="188" t="s">
        <v>49</v>
      </c>
      <c r="E81" s="180" t="s">
        <v>449</v>
      </c>
      <c r="F81" s="180"/>
      <c r="G81" s="180"/>
      <c r="H81" s="180">
        <f t="shared" si="5"/>
        <v>0</v>
      </c>
      <c r="I81" s="181">
        <f t="shared" si="6"/>
        <v>0</v>
      </c>
      <c r="J81" s="182">
        <f t="shared" si="7"/>
        <v>0</v>
      </c>
      <c r="K81" s="180">
        <f t="shared" si="8"/>
        <v>0</v>
      </c>
      <c r="L81" s="183"/>
      <c r="M81" s="184"/>
    </row>
    <row r="82" spans="1:13">
      <c r="A82" s="185" t="s">
        <v>521</v>
      </c>
      <c r="B82" s="186"/>
      <c r="C82" s="187" t="s">
        <v>522</v>
      </c>
      <c r="D82" s="188" t="s">
        <v>49</v>
      </c>
      <c r="E82" s="180" t="s">
        <v>196</v>
      </c>
      <c r="F82" s="180"/>
      <c r="G82" s="180"/>
      <c r="H82" s="180">
        <f t="shared" si="5"/>
        <v>0</v>
      </c>
      <c r="I82" s="181">
        <f t="shared" si="6"/>
        <v>0</v>
      </c>
      <c r="J82" s="182">
        <f t="shared" si="7"/>
        <v>0</v>
      </c>
      <c r="K82" s="180">
        <f t="shared" si="8"/>
        <v>0</v>
      </c>
      <c r="L82" s="183"/>
      <c r="M82" s="184"/>
    </row>
    <row r="83" spans="1:13" ht="20.399999999999999">
      <c r="A83" s="185" t="s">
        <v>523</v>
      </c>
      <c r="B83" s="186"/>
      <c r="C83" s="187" t="s">
        <v>524</v>
      </c>
      <c r="D83" s="188" t="s">
        <v>49</v>
      </c>
      <c r="E83" s="180" t="s">
        <v>196</v>
      </c>
      <c r="F83" s="180"/>
      <c r="G83" s="180"/>
      <c r="H83" s="180">
        <f t="shared" si="5"/>
        <v>0</v>
      </c>
      <c r="I83" s="181">
        <f t="shared" si="6"/>
        <v>0</v>
      </c>
      <c r="J83" s="182">
        <f t="shared" si="7"/>
        <v>0</v>
      </c>
      <c r="K83" s="180">
        <f t="shared" si="8"/>
        <v>0</v>
      </c>
      <c r="L83" s="183"/>
      <c r="M83" s="184"/>
    </row>
    <row r="84" spans="1:13">
      <c r="A84" s="185" t="s">
        <v>525</v>
      </c>
      <c r="B84" s="186"/>
      <c r="C84" s="187" t="s">
        <v>526</v>
      </c>
      <c r="D84" s="188" t="s">
        <v>49</v>
      </c>
      <c r="E84" s="180" t="s">
        <v>488</v>
      </c>
      <c r="F84" s="180"/>
      <c r="G84" s="180"/>
      <c r="H84" s="180">
        <f t="shared" si="5"/>
        <v>0</v>
      </c>
      <c r="I84" s="181">
        <f t="shared" si="6"/>
        <v>0</v>
      </c>
      <c r="J84" s="182">
        <f t="shared" si="7"/>
        <v>0</v>
      </c>
      <c r="K84" s="180">
        <f t="shared" si="8"/>
        <v>0</v>
      </c>
      <c r="L84" s="183"/>
      <c r="M84" s="184"/>
    </row>
    <row r="85" spans="1:13" ht="20.399999999999999">
      <c r="A85" s="185" t="s">
        <v>527</v>
      </c>
      <c r="B85" s="186"/>
      <c r="C85" s="187" t="s">
        <v>528</v>
      </c>
      <c r="D85" s="188" t="s">
        <v>49</v>
      </c>
      <c r="E85" s="180" t="s">
        <v>196</v>
      </c>
      <c r="F85" s="180"/>
      <c r="G85" s="180"/>
      <c r="H85" s="180">
        <f t="shared" si="5"/>
        <v>0</v>
      </c>
      <c r="I85" s="181">
        <f t="shared" si="6"/>
        <v>0</v>
      </c>
      <c r="J85" s="182">
        <f t="shared" si="7"/>
        <v>0</v>
      </c>
      <c r="K85" s="180">
        <f t="shared" si="8"/>
        <v>0</v>
      </c>
      <c r="L85" s="183"/>
      <c r="M85" s="184"/>
    </row>
    <row r="86" spans="1:13">
      <c r="A86" s="185" t="s">
        <v>529</v>
      </c>
      <c r="B86" s="186"/>
      <c r="C86" s="187" t="s">
        <v>441</v>
      </c>
      <c r="D86" s="188" t="s">
        <v>49</v>
      </c>
      <c r="E86" s="180" t="s">
        <v>447</v>
      </c>
      <c r="F86" s="180"/>
      <c r="G86" s="180"/>
      <c r="H86" s="180">
        <f t="shared" si="5"/>
        <v>0</v>
      </c>
      <c r="I86" s="181">
        <f t="shared" si="6"/>
        <v>0</v>
      </c>
      <c r="J86" s="182">
        <f t="shared" si="7"/>
        <v>0</v>
      </c>
      <c r="K86" s="180">
        <f t="shared" si="8"/>
        <v>0</v>
      </c>
      <c r="L86" s="183"/>
      <c r="M86" s="184"/>
    </row>
    <row r="87" spans="1:13">
      <c r="A87" s="185" t="s">
        <v>530</v>
      </c>
      <c r="B87" s="186"/>
      <c r="C87" s="187" t="s">
        <v>442</v>
      </c>
      <c r="D87" s="188" t="s">
        <v>49</v>
      </c>
      <c r="E87" s="180" t="s">
        <v>531</v>
      </c>
      <c r="F87" s="180"/>
      <c r="G87" s="180"/>
      <c r="H87" s="180">
        <f t="shared" si="5"/>
        <v>0</v>
      </c>
      <c r="I87" s="181">
        <f t="shared" si="6"/>
        <v>0</v>
      </c>
      <c r="J87" s="182">
        <f t="shared" si="7"/>
        <v>0</v>
      </c>
      <c r="K87" s="180">
        <f t="shared" si="8"/>
        <v>0</v>
      </c>
      <c r="L87" s="183"/>
      <c r="M87" s="184"/>
    </row>
    <row r="88" spans="1:13">
      <c r="A88" s="185" t="s">
        <v>532</v>
      </c>
      <c r="B88" s="186"/>
      <c r="C88" s="187" t="s">
        <v>443</v>
      </c>
      <c r="D88" s="188" t="s">
        <v>49</v>
      </c>
      <c r="E88" s="180" t="s">
        <v>533</v>
      </c>
      <c r="F88" s="180"/>
      <c r="G88" s="180"/>
      <c r="H88" s="180">
        <f t="shared" si="5"/>
        <v>0</v>
      </c>
      <c r="I88" s="181">
        <f t="shared" si="6"/>
        <v>0</v>
      </c>
      <c r="J88" s="182">
        <f t="shared" si="7"/>
        <v>0</v>
      </c>
      <c r="K88" s="180">
        <f t="shared" si="8"/>
        <v>0</v>
      </c>
      <c r="L88" s="183"/>
      <c r="M88" s="184"/>
    </row>
    <row r="89" spans="1:13">
      <c r="A89" s="185" t="s">
        <v>534</v>
      </c>
      <c r="B89" s="186"/>
      <c r="C89" s="187" t="s">
        <v>535</v>
      </c>
      <c r="D89" s="188" t="s">
        <v>49</v>
      </c>
      <c r="E89" s="180" t="s">
        <v>196</v>
      </c>
      <c r="F89" s="180"/>
      <c r="G89" s="180"/>
      <c r="H89" s="180">
        <f t="shared" si="5"/>
        <v>0</v>
      </c>
      <c r="I89" s="181">
        <f t="shared" si="6"/>
        <v>0</v>
      </c>
      <c r="J89" s="182">
        <f t="shared" si="7"/>
        <v>0</v>
      </c>
      <c r="K89" s="180">
        <f t="shared" si="8"/>
        <v>0</v>
      </c>
      <c r="L89" s="183"/>
      <c r="M89" s="184"/>
    </row>
    <row r="90" spans="1:13">
      <c r="A90" s="185" t="s">
        <v>536</v>
      </c>
      <c r="B90" s="186"/>
      <c r="C90" s="187" t="s">
        <v>445</v>
      </c>
      <c r="D90" s="188" t="s">
        <v>49</v>
      </c>
      <c r="E90" s="180" t="s">
        <v>537</v>
      </c>
      <c r="F90" s="180"/>
      <c r="G90" s="180"/>
      <c r="H90" s="180">
        <f t="shared" si="5"/>
        <v>0</v>
      </c>
      <c r="I90" s="181">
        <f t="shared" si="6"/>
        <v>0</v>
      </c>
      <c r="J90" s="182">
        <f t="shared" si="7"/>
        <v>0</v>
      </c>
      <c r="K90" s="180">
        <f t="shared" si="8"/>
        <v>0</v>
      </c>
      <c r="L90" s="183"/>
      <c r="M90" s="184"/>
    </row>
    <row r="91" spans="1:13">
      <c r="A91" s="185" t="s">
        <v>538</v>
      </c>
      <c r="B91" s="186"/>
      <c r="C91" s="187" t="s">
        <v>446</v>
      </c>
      <c r="D91" s="188" t="s">
        <v>49</v>
      </c>
      <c r="E91" s="180" t="s">
        <v>539</v>
      </c>
      <c r="F91" s="180"/>
      <c r="G91" s="180"/>
      <c r="H91" s="180">
        <f t="shared" si="5"/>
        <v>0</v>
      </c>
      <c r="I91" s="181">
        <f t="shared" si="6"/>
        <v>0</v>
      </c>
      <c r="J91" s="182">
        <f t="shared" si="7"/>
        <v>0</v>
      </c>
      <c r="K91" s="180">
        <f t="shared" si="8"/>
        <v>0</v>
      </c>
      <c r="L91" s="183"/>
      <c r="M91" s="184"/>
    </row>
    <row r="92" spans="1:13">
      <c r="A92" s="185" t="s">
        <v>540</v>
      </c>
      <c r="B92" s="188"/>
      <c r="C92" s="187" t="s">
        <v>448</v>
      </c>
      <c r="D92" s="188" t="s">
        <v>49</v>
      </c>
      <c r="E92" s="180" t="s">
        <v>196</v>
      </c>
      <c r="F92" s="180"/>
      <c r="G92" s="180"/>
      <c r="H92" s="180">
        <f t="shared" si="5"/>
        <v>0</v>
      </c>
      <c r="I92" s="181">
        <f t="shared" si="6"/>
        <v>0</v>
      </c>
      <c r="J92" s="182">
        <f t="shared" si="7"/>
        <v>0</v>
      </c>
      <c r="K92" s="180">
        <f t="shared" si="8"/>
        <v>0</v>
      </c>
      <c r="L92" s="183"/>
      <c r="M92" s="184"/>
    </row>
    <row r="93" spans="1:13">
      <c r="A93" s="185" t="s">
        <v>541</v>
      </c>
      <c r="B93" s="188"/>
      <c r="C93" s="187" t="s">
        <v>450</v>
      </c>
      <c r="D93" s="188" t="s">
        <v>49</v>
      </c>
      <c r="E93" s="180" t="s">
        <v>192</v>
      </c>
      <c r="F93" s="180"/>
      <c r="G93" s="180"/>
      <c r="H93" s="180">
        <f t="shared" si="5"/>
        <v>0</v>
      </c>
      <c r="I93" s="181">
        <f t="shared" si="6"/>
        <v>0</v>
      </c>
      <c r="J93" s="182">
        <f t="shared" si="7"/>
        <v>0</v>
      </c>
      <c r="K93" s="180">
        <f t="shared" si="8"/>
        <v>0</v>
      </c>
      <c r="L93" s="183"/>
      <c r="M93" s="184"/>
    </row>
    <row r="94" spans="1:13">
      <c r="A94" s="185" t="s">
        <v>542</v>
      </c>
      <c r="B94" s="186"/>
      <c r="C94" s="187" t="s">
        <v>543</v>
      </c>
      <c r="D94" s="188" t="s">
        <v>49</v>
      </c>
      <c r="E94" s="180" t="s">
        <v>196</v>
      </c>
      <c r="F94" s="180"/>
      <c r="G94" s="180"/>
      <c r="H94" s="180">
        <f t="shared" si="5"/>
        <v>0</v>
      </c>
      <c r="I94" s="181">
        <f t="shared" si="6"/>
        <v>0</v>
      </c>
      <c r="J94" s="182">
        <f t="shared" si="7"/>
        <v>0</v>
      </c>
      <c r="K94" s="180">
        <f t="shared" si="8"/>
        <v>0</v>
      </c>
      <c r="L94" s="183"/>
      <c r="M94" s="184"/>
    </row>
    <row r="95" spans="1:13">
      <c r="A95" s="185" t="s">
        <v>544</v>
      </c>
      <c r="B95" s="186"/>
      <c r="C95" s="187" t="s">
        <v>452</v>
      </c>
      <c r="D95" s="188" t="s">
        <v>49</v>
      </c>
      <c r="E95" s="180" t="s">
        <v>488</v>
      </c>
      <c r="F95" s="180"/>
      <c r="G95" s="180"/>
      <c r="H95" s="180">
        <f t="shared" si="5"/>
        <v>0</v>
      </c>
      <c r="I95" s="181">
        <f t="shared" si="6"/>
        <v>0</v>
      </c>
      <c r="J95" s="182">
        <f t="shared" si="7"/>
        <v>0</v>
      </c>
      <c r="K95" s="180">
        <f t="shared" si="8"/>
        <v>0</v>
      </c>
      <c r="L95" s="183"/>
      <c r="M95" s="184"/>
    </row>
    <row r="96" spans="1:13" ht="20.399999999999999">
      <c r="A96" s="185" t="s">
        <v>545</v>
      </c>
      <c r="B96" s="186"/>
      <c r="C96" s="187" t="s">
        <v>546</v>
      </c>
      <c r="D96" s="188" t="s">
        <v>49</v>
      </c>
      <c r="E96" s="180" t="s">
        <v>196</v>
      </c>
      <c r="F96" s="180"/>
      <c r="G96" s="180"/>
      <c r="H96" s="180">
        <f t="shared" si="5"/>
        <v>0</v>
      </c>
      <c r="I96" s="181">
        <f t="shared" si="6"/>
        <v>0</v>
      </c>
      <c r="J96" s="182">
        <f t="shared" si="7"/>
        <v>0</v>
      </c>
      <c r="K96" s="180">
        <f t="shared" si="8"/>
        <v>0</v>
      </c>
      <c r="L96" s="183"/>
      <c r="M96" s="184"/>
    </row>
    <row r="97" spans="1:13">
      <c r="A97" s="185" t="s">
        <v>547</v>
      </c>
      <c r="B97" s="186"/>
      <c r="C97" s="187" t="s">
        <v>453</v>
      </c>
      <c r="D97" s="188" t="s">
        <v>49</v>
      </c>
      <c r="E97" s="180" t="s">
        <v>196</v>
      </c>
      <c r="F97" s="180"/>
      <c r="G97" s="180"/>
      <c r="H97" s="180">
        <f t="shared" si="5"/>
        <v>0</v>
      </c>
      <c r="I97" s="181">
        <f t="shared" si="6"/>
        <v>0</v>
      </c>
      <c r="J97" s="182">
        <f t="shared" si="7"/>
        <v>0</v>
      </c>
      <c r="K97" s="180">
        <f t="shared" si="8"/>
        <v>0</v>
      </c>
      <c r="L97" s="183"/>
      <c r="M97" s="184"/>
    </row>
    <row r="98" spans="1:13">
      <c r="A98" s="185" t="s">
        <v>548</v>
      </c>
      <c r="B98" s="186"/>
      <c r="C98" s="187" t="s">
        <v>455</v>
      </c>
      <c r="D98" s="188" t="s">
        <v>49</v>
      </c>
      <c r="E98" s="180" t="s">
        <v>196</v>
      </c>
      <c r="F98" s="180"/>
      <c r="G98" s="180"/>
      <c r="H98" s="180">
        <f t="shared" si="5"/>
        <v>0</v>
      </c>
      <c r="I98" s="181">
        <f t="shared" si="6"/>
        <v>0</v>
      </c>
      <c r="J98" s="182">
        <f t="shared" si="7"/>
        <v>0</v>
      </c>
      <c r="K98" s="180">
        <f t="shared" si="8"/>
        <v>0</v>
      </c>
      <c r="L98" s="183"/>
      <c r="M98" s="184"/>
    </row>
    <row r="99" spans="1:13" ht="20.399999999999999">
      <c r="A99" s="185" t="s">
        <v>549</v>
      </c>
      <c r="B99" s="186"/>
      <c r="C99" s="187" t="s">
        <v>550</v>
      </c>
      <c r="D99" s="188" t="s">
        <v>49</v>
      </c>
      <c r="E99" s="180" t="s">
        <v>196</v>
      </c>
      <c r="F99" s="180"/>
      <c r="G99" s="180"/>
      <c r="H99" s="180">
        <f t="shared" si="5"/>
        <v>0</v>
      </c>
      <c r="I99" s="181">
        <f t="shared" si="6"/>
        <v>0</v>
      </c>
      <c r="J99" s="182">
        <f t="shared" si="7"/>
        <v>0</v>
      </c>
      <c r="K99" s="180">
        <f t="shared" si="8"/>
        <v>0</v>
      </c>
      <c r="L99" s="183"/>
      <c r="M99" s="184"/>
    </row>
    <row r="100" spans="1:13">
      <c r="A100" s="185" t="s">
        <v>551</v>
      </c>
      <c r="B100" s="186"/>
      <c r="C100" s="187" t="s">
        <v>552</v>
      </c>
      <c r="D100" s="188" t="s">
        <v>49</v>
      </c>
      <c r="E100" s="180" t="s">
        <v>196</v>
      </c>
      <c r="F100" s="180"/>
      <c r="G100" s="180"/>
      <c r="H100" s="180">
        <f t="shared" si="5"/>
        <v>0</v>
      </c>
      <c r="I100" s="181">
        <f t="shared" si="6"/>
        <v>0</v>
      </c>
      <c r="J100" s="182">
        <f t="shared" si="7"/>
        <v>0</v>
      </c>
      <c r="K100" s="180">
        <f t="shared" si="8"/>
        <v>0</v>
      </c>
      <c r="L100" s="183"/>
      <c r="M100" s="184"/>
    </row>
    <row r="101" spans="1:13" ht="20.399999999999999">
      <c r="A101" s="185" t="s">
        <v>553</v>
      </c>
      <c r="B101" s="186"/>
      <c r="C101" s="187" t="s">
        <v>554</v>
      </c>
      <c r="D101" s="188" t="s">
        <v>49</v>
      </c>
      <c r="E101" s="180" t="s">
        <v>196</v>
      </c>
      <c r="F101" s="180"/>
      <c r="G101" s="180"/>
      <c r="H101" s="180">
        <f t="shared" si="5"/>
        <v>0</v>
      </c>
      <c r="I101" s="181">
        <f t="shared" si="6"/>
        <v>0</v>
      </c>
      <c r="J101" s="182">
        <f t="shared" si="7"/>
        <v>0</v>
      </c>
      <c r="K101" s="180">
        <f t="shared" si="8"/>
        <v>0</v>
      </c>
      <c r="L101" s="183"/>
      <c r="M101" s="184"/>
    </row>
    <row r="102" spans="1:13">
      <c r="A102" s="185" t="s">
        <v>555</v>
      </c>
      <c r="B102" s="186"/>
      <c r="C102" s="187" t="s">
        <v>556</v>
      </c>
      <c r="D102" s="188" t="s">
        <v>49</v>
      </c>
      <c r="E102" s="180" t="s">
        <v>196</v>
      </c>
      <c r="F102" s="180"/>
      <c r="G102" s="180"/>
      <c r="H102" s="180">
        <f t="shared" si="5"/>
        <v>0</v>
      </c>
      <c r="I102" s="181">
        <f t="shared" si="6"/>
        <v>0</v>
      </c>
      <c r="J102" s="182">
        <f t="shared" si="7"/>
        <v>0</v>
      </c>
      <c r="K102" s="180">
        <f t="shared" si="8"/>
        <v>0</v>
      </c>
      <c r="L102" s="183"/>
      <c r="M102" s="184"/>
    </row>
    <row r="103" spans="1:13" ht="20.399999999999999">
      <c r="A103" s="185" t="s">
        <v>557</v>
      </c>
      <c r="B103" s="186"/>
      <c r="C103" s="187" t="s">
        <v>558</v>
      </c>
      <c r="D103" s="188" t="s">
        <v>49</v>
      </c>
      <c r="E103" s="180" t="s">
        <v>196</v>
      </c>
      <c r="F103" s="180"/>
      <c r="G103" s="180"/>
      <c r="H103" s="180">
        <f t="shared" si="5"/>
        <v>0</v>
      </c>
      <c r="I103" s="181">
        <f t="shared" si="6"/>
        <v>0</v>
      </c>
      <c r="J103" s="182">
        <f t="shared" si="7"/>
        <v>0</v>
      </c>
      <c r="K103" s="180">
        <f t="shared" si="8"/>
        <v>0</v>
      </c>
      <c r="L103" s="183"/>
      <c r="M103" s="184"/>
    </row>
    <row r="104" spans="1:13" ht="20.399999999999999">
      <c r="A104" s="185" t="s">
        <v>559</v>
      </c>
      <c r="B104" s="186"/>
      <c r="C104" s="187" t="s">
        <v>560</v>
      </c>
      <c r="D104" s="188" t="s">
        <v>49</v>
      </c>
      <c r="E104" s="180" t="s">
        <v>196</v>
      </c>
      <c r="F104" s="180"/>
      <c r="G104" s="180"/>
      <c r="H104" s="180">
        <f t="shared" si="5"/>
        <v>0</v>
      </c>
      <c r="I104" s="181">
        <f t="shared" si="6"/>
        <v>0</v>
      </c>
      <c r="J104" s="182">
        <f t="shared" si="7"/>
        <v>0</v>
      </c>
      <c r="K104" s="180">
        <f t="shared" si="8"/>
        <v>0</v>
      </c>
      <c r="L104" s="183"/>
      <c r="M104" s="184"/>
    </row>
    <row r="105" spans="1:13">
      <c r="A105" s="185" t="s">
        <v>561</v>
      </c>
      <c r="B105" s="186"/>
      <c r="C105" s="187" t="s">
        <v>562</v>
      </c>
      <c r="D105" s="188" t="s">
        <v>49</v>
      </c>
      <c r="E105" s="180" t="s">
        <v>488</v>
      </c>
      <c r="F105" s="180"/>
      <c r="G105" s="180"/>
      <c r="H105" s="180">
        <f t="shared" si="5"/>
        <v>0</v>
      </c>
      <c r="I105" s="181">
        <f t="shared" si="6"/>
        <v>0</v>
      </c>
      <c r="J105" s="182">
        <f t="shared" si="7"/>
        <v>0</v>
      </c>
      <c r="K105" s="180">
        <f t="shared" si="8"/>
        <v>0</v>
      </c>
      <c r="L105" s="183"/>
      <c r="M105" s="184"/>
    </row>
    <row r="106" spans="1:13">
      <c r="A106" s="185" t="s">
        <v>563</v>
      </c>
      <c r="B106" s="186"/>
      <c r="C106" s="187" t="s">
        <v>564</v>
      </c>
      <c r="D106" s="188" t="s">
        <v>49</v>
      </c>
      <c r="E106" s="180" t="s">
        <v>196</v>
      </c>
      <c r="F106" s="180"/>
      <c r="G106" s="180"/>
      <c r="H106" s="180">
        <f t="shared" si="5"/>
        <v>0</v>
      </c>
      <c r="I106" s="181">
        <f t="shared" si="6"/>
        <v>0</v>
      </c>
      <c r="J106" s="182">
        <f t="shared" si="7"/>
        <v>0</v>
      </c>
      <c r="K106" s="180">
        <f t="shared" si="8"/>
        <v>0</v>
      </c>
      <c r="L106" s="183"/>
      <c r="M106" s="184"/>
    </row>
    <row r="107" spans="1:13">
      <c r="A107" s="185" t="s">
        <v>565</v>
      </c>
      <c r="B107" s="186"/>
      <c r="C107" s="187" t="s">
        <v>461</v>
      </c>
      <c r="D107" s="188" t="s">
        <v>49</v>
      </c>
      <c r="E107" s="180" t="s">
        <v>488</v>
      </c>
      <c r="F107" s="180"/>
      <c r="G107" s="180"/>
      <c r="H107" s="180">
        <f t="shared" si="5"/>
        <v>0</v>
      </c>
      <c r="I107" s="181">
        <f t="shared" si="6"/>
        <v>0</v>
      </c>
      <c r="J107" s="182">
        <f t="shared" si="7"/>
        <v>0</v>
      </c>
      <c r="K107" s="180">
        <f t="shared" si="8"/>
        <v>0</v>
      </c>
      <c r="L107" s="183"/>
      <c r="M107" s="184"/>
    </row>
    <row r="108" spans="1:13">
      <c r="A108" s="185" t="s">
        <v>566</v>
      </c>
      <c r="B108" s="186"/>
      <c r="C108" s="187" t="s">
        <v>567</v>
      </c>
      <c r="D108" s="188" t="s">
        <v>49</v>
      </c>
      <c r="E108" s="180" t="s">
        <v>196</v>
      </c>
      <c r="F108" s="180"/>
      <c r="G108" s="180"/>
      <c r="H108" s="180">
        <f t="shared" si="5"/>
        <v>0</v>
      </c>
      <c r="I108" s="181">
        <f t="shared" si="6"/>
        <v>0</v>
      </c>
      <c r="J108" s="182">
        <f t="shared" si="7"/>
        <v>0</v>
      </c>
      <c r="K108" s="180">
        <f t="shared" si="8"/>
        <v>0</v>
      </c>
      <c r="L108" s="183"/>
      <c r="M108" s="184"/>
    </row>
    <row r="109" spans="1:13">
      <c r="A109" s="185" t="s">
        <v>568</v>
      </c>
      <c r="B109" s="186"/>
      <c r="C109" s="187" t="s">
        <v>462</v>
      </c>
      <c r="D109" s="188" t="s">
        <v>49</v>
      </c>
      <c r="E109" s="180" t="s">
        <v>195</v>
      </c>
      <c r="F109" s="180"/>
      <c r="G109" s="180"/>
      <c r="H109" s="180">
        <f t="shared" si="5"/>
        <v>0</v>
      </c>
      <c r="I109" s="181">
        <f t="shared" si="6"/>
        <v>0</v>
      </c>
      <c r="J109" s="182">
        <f t="shared" si="7"/>
        <v>0</v>
      </c>
      <c r="K109" s="180">
        <f t="shared" si="8"/>
        <v>0</v>
      </c>
      <c r="L109" s="183"/>
      <c r="M109" s="184"/>
    </row>
    <row r="110" spans="1:13">
      <c r="A110" s="185" t="s">
        <v>569</v>
      </c>
      <c r="B110" s="186"/>
      <c r="C110" s="187" t="s">
        <v>570</v>
      </c>
      <c r="D110" s="188" t="s">
        <v>49</v>
      </c>
      <c r="E110" s="180" t="s">
        <v>196</v>
      </c>
      <c r="F110" s="180"/>
      <c r="G110" s="180"/>
      <c r="H110" s="180">
        <f t="shared" si="5"/>
        <v>0</v>
      </c>
      <c r="I110" s="181">
        <f t="shared" si="6"/>
        <v>0</v>
      </c>
      <c r="J110" s="182">
        <f t="shared" si="7"/>
        <v>0</v>
      </c>
      <c r="K110" s="180">
        <f t="shared" si="8"/>
        <v>0</v>
      </c>
      <c r="L110" s="183"/>
      <c r="M110" s="184"/>
    </row>
    <row r="111" spans="1:13">
      <c r="A111" s="185" t="s">
        <v>571</v>
      </c>
      <c r="B111" s="186"/>
      <c r="C111" s="187" t="s">
        <v>572</v>
      </c>
      <c r="D111" s="188" t="s">
        <v>49</v>
      </c>
      <c r="E111" s="180" t="s">
        <v>196</v>
      </c>
      <c r="F111" s="180"/>
      <c r="G111" s="180"/>
      <c r="H111" s="180">
        <f t="shared" si="5"/>
        <v>0</v>
      </c>
      <c r="I111" s="181">
        <f t="shared" si="6"/>
        <v>0</v>
      </c>
      <c r="J111" s="182">
        <f t="shared" si="7"/>
        <v>0</v>
      </c>
      <c r="K111" s="180">
        <f t="shared" si="8"/>
        <v>0</v>
      </c>
      <c r="L111" s="183"/>
      <c r="M111" s="184"/>
    </row>
    <row r="112" spans="1:13">
      <c r="A112" s="185" t="s">
        <v>573</v>
      </c>
      <c r="B112" s="186"/>
      <c r="C112" s="187" t="s">
        <v>574</v>
      </c>
      <c r="D112" s="188" t="s">
        <v>49</v>
      </c>
      <c r="E112" s="180" t="s">
        <v>449</v>
      </c>
      <c r="F112" s="180"/>
      <c r="G112" s="180"/>
      <c r="H112" s="180">
        <f t="shared" si="5"/>
        <v>0</v>
      </c>
      <c r="I112" s="181">
        <f t="shared" si="6"/>
        <v>0</v>
      </c>
      <c r="J112" s="182">
        <f t="shared" si="7"/>
        <v>0</v>
      </c>
      <c r="K112" s="180">
        <f t="shared" si="8"/>
        <v>0</v>
      </c>
      <c r="L112" s="183"/>
      <c r="M112" s="184"/>
    </row>
    <row r="113" spans="1:13">
      <c r="A113" s="185" t="s">
        <v>575</v>
      </c>
      <c r="B113" s="186"/>
      <c r="C113" s="187" t="s">
        <v>576</v>
      </c>
      <c r="D113" s="188" t="s">
        <v>49</v>
      </c>
      <c r="E113" s="180" t="s">
        <v>449</v>
      </c>
      <c r="F113" s="180"/>
      <c r="G113" s="180"/>
      <c r="H113" s="180">
        <f t="shared" si="5"/>
        <v>0</v>
      </c>
      <c r="I113" s="181">
        <f t="shared" si="6"/>
        <v>0</v>
      </c>
      <c r="J113" s="182">
        <f t="shared" si="7"/>
        <v>0</v>
      </c>
      <c r="K113" s="180">
        <f t="shared" si="8"/>
        <v>0</v>
      </c>
      <c r="L113" s="183"/>
      <c r="M113" s="184"/>
    </row>
    <row r="114" spans="1:13">
      <c r="A114" s="185" t="s">
        <v>577</v>
      </c>
      <c r="B114" s="186"/>
      <c r="C114" s="187" t="s">
        <v>578</v>
      </c>
      <c r="D114" s="188" t="s">
        <v>49</v>
      </c>
      <c r="E114" s="180" t="s">
        <v>449</v>
      </c>
      <c r="F114" s="180"/>
      <c r="G114" s="180"/>
      <c r="H114" s="180">
        <f t="shared" si="5"/>
        <v>0</v>
      </c>
      <c r="I114" s="181">
        <f t="shared" si="6"/>
        <v>0</v>
      </c>
      <c r="J114" s="182">
        <f t="shared" si="7"/>
        <v>0</v>
      </c>
      <c r="K114" s="180">
        <f t="shared" si="8"/>
        <v>0</v>
      </c>
      <c r="L114" s="183"/>
      <c r="M114" s="184"/>
    </row>
    <row r="115" spans="1:13">
      <c r="A115" s="185" t="s">
        <v>579</v>
      </c>
      <c r="B115" s="186"/>
      <c r="C115" s="187" t="s">
        <v>580</v>
      </c>
      <c r="D115" s="188" t="s">
        <v>49</v>
      </c>
      <c r="E115" s="180" t="s">
        <v>196</v>
      </c>
      <c r="F115" s="180"/>
      <c r="G115" s="180"/>
      <c r="H115" s="180">
        <f t="shared" si="5"/>
        <v>0</v>
      </c>
      <c r="I115" s="181">
        <f t="shared" si="6"/>
        <v>0</v>
      </c>
      <c r="J115" s="182">
        <f t="shared" si="7"/>
        <v>0</v>
      </c>
      <c r="K115" s="180">
        <f t="shared" si="8"/>
        <v>0</v>
      </c>
      <c r="L115" s="183"/>
      <c r="M115" s="184"/>
    </row>
    <row r="116" spans="1:13">
      <c r="A116" s="185" t="s">
        <v>581</v>
      </c>
      <c r="B116" s="186"/>
      <c r="C116" s="187" t="s">
        <v>582</v>
      </c>
      <c r="D116" s="188" t="s">
        <v>49</v>
      </c>
      <c r="E116" s="180" t="s">
        <v>196</v>
      </c>
      <c r="F116" s="180"/>
      <c r="G116" s="180"/>
      <c r="H116" s="180">
        <f t="shared" si="5"/>
        <v>0</v>
      </c>
      <c r="I116" s="181">
        <f t="shared" si="6"/>
        <v>0</v>
      </c>
      <c r="J116" s="182">
        <f t="shared" si="7"/>
        <v>0</v>
      </c>
      <c r="K116" s="180">
        <f t="shared" si="8"/>
        <v>0</v>
      </c>
      <c r="L116" s="183"/>
      <c r="M116" s="184"/>
    </row>
    <row r="117" spans="1:13">
      <c r="A117" s="185" t="s">
        <v>583</v>
      </c>
      <c r="B117" s="186"/>
      <c r="C117" s="187" t="s">
        <v>584</v>
      </c>
      <c r="D117" s="188" t="s">
        <v>49</v>
      </c>
      <c r="E117" s="180" t="s">
        <v>196</v>
      </c>
      <c r="F117" s="180"/>
      <c r="G117" s="180"/>
      <c r="H117" s="180">
        <f t="shared" si="5"/>
        <v>0</v>
      </c>
      <c r="I117" s="181">
        <f t="shared" si="6"/>
        <v>0</v>
      </c>
      <c r="J117" s="182">
        <f t="shared" si="7"/>
        <v>0</v>
      </c>
      <c r="K117" s="180">
        <f t="shared" si="8"/>
        <v>0</v>
      </c>
      <c r="L117" s="183"/>
      <c r="M117" s="184"/>
    </row>
    <row r="118" spans="1:13">
      <c r="A118" s="185" t="s">
        <v>585</v>
      </c>
      <c r="B118" s="186"/>
      <c r="C118" s="187" t="s">
        <v>464</v>
      </c>
      <c r="D118" s="188" t="s">
        <v>49</v>
      </c>
      <c r="E118" s="180" t="s">
        <v>196</v>
      </c>
      <c r="F118" s="180"/>
      <c r="G118" s="180"/>
      <c r="H118" s="180">
        <f t="shared" si="5"/>
        <v>0</v>
      </c>
      <c r="I118" s="181">
        <f t="shared" si="6"/>
        <v>0</v>
      </c>
      <c r="J118" s="182">
        <f t="shared" si="7"/>
        <v>0</v>
      </c>
      <c r="K118" s="180">
        <f t="shared" si="8"/>
        <v>0</v>
      </c>
      <c r="L118" s="183"/>
      <c r="M118" s="184"/>
    </row>
    <row r="119" spans="1:13">
      <c r="A119" s="185" t="s">
        <v>586</v>
      </c>
      <c r="B119" s="186"/>
      <c r="C119" s="187" t="s">
        <v>587</v>
      </c>
      <c r="D119" s="188" t="s">
        <v>49</v>
      </c>
      <c r="E119" s="180" t="s">
        <v>196</v>
      </c>
      <c r="F119" s="180"/>
      <c r="G119" s="180"/>
      <c r="H119" s="180">
        <f t="shared" si="5"/>
        <v>0</v>
      </c>
      <c r="I119" s="181">
        <f t="shared" si="6"/>
        <v>0</v>
      </c>
      <c r="J119" s="182">
        <f t="shared" si="7"/>
        <v>0</v>
      </c>
      <c r="K119" s="180">
        <f t="shared" si="8"/>
        <v>0</v>
      </c>
      <c r="L119" s="183"/>
      <c r="M119" s="184"/>
    </row>
    <row r="120" spans="1:13">
      <c r="A120" s="185" t="s">
        <v>588</v>
      </c>
      <c r="B120" s="186"/>
      <c r="C120" s="187" t="s">
        <v>589</v>
      </c>
      <c r="D120" s="188" t="s">
        <v>49</v>
      </c>
      <c r="E120" s="180" t="s">
        <v>196</v>
      </c>
      <c r="F120" s="180"/>
      <c r="G120" s="180"/>
      <c r="H120" s="180">
        <f t="shared" si="5"/>
        <v>0</v>
      </c>
      <c r="I120" s="181">
        <f t="shared" si="6"/>
        <v>0</v>
      </c>
      <c r="J120" s="182">
        <f t="shared" si="7"/>
        <v>0</v>
      </c>
      <c r="K120" s="180">
        <f t="shared" si="8"/>
        <v>0</v>
      </c>
      <c r="L120" s="183"/>
      <c r="M120" s="184"/>
    </row>
    <row r="121" spans="1:13">
      <c r="A121" s="185" t="s">
        <v>590</v>
      </c>
      <c r="B121" s="186"/>
      <c r="C121" s="187" t="s">
        <v>466</v>
      </c>
      <c r="D121" s="188" t="s">
        <v>49</v>
      </c>
      <c r="E121" s="180" t="s">
        <v>196</v>
      </c>
      <c r="F121" s="180"/>
      <c r="G121" s="180"/>
      <c r="H121" s="180">
        <f t="shared" si="5"/>
        <v>0</v>
      </c>
      <c r="I121" s="181">
        <f t="shared" si="6"/>
        <v>0</v>
      </c>
      <c r="J121" s="182">
        <f t="shared" si="7"/>
        <v>0</v>
      </c>
      <c r="K121" s="180">
        <f t="shared" si="8"/>
        <v>0</v>
      </c>
      <c r="L121" s="183"/>
      <c r="M121" s="184"/>
    </row>
    <row r="122" spans="1:13">
      <c r="A122" s="185" t="s">
        <v>591</v>
      </c>
      <c r="B122" s="186"/>
      <c r="C122" s="187" t="s">
        <v>505</v>
      </c>
      <c r="D122" s="188" t="s">
        <v>49</v>
      </c>
      <c r="E122" s="180" t="s">
        <v>196</v>
      </c>
      <c r="F122" s="180"/>
      <c r="G122" s="180"/>
      <c r="H122" s="180">
        <f t="shared" si="5"/>
        <v>0</v>
      </c>
      <c r="I122" s="181">
        <f t="shared" si="6"/>
        <v>0</v>
      </c>
      <c r="J122" s="182">
        <f t="shared" si="7"/>
        <v>0</v>
      </c>
      <c r="K122" s="180">
        <f t="shared" si="8"/>
        <v>0</v>
      </c>
      <c r="L122" s="183"/>
      <c r="M122" s="184"/>
    </row>
    <row r="123" spans="1:13">
      <c r="A123" s="185" t="s">
        <v>592</v>
      </c>
      <c r="B123" s="186"/>
      <c r="C123" s="187" t="s">
        <v>467</v>
      </c>
      <c r="D123" s="188" t="s">
        <v>49</v>
      </c>
      <c r="E123" s="180" t="s">
        <v>196</v>
      </c>
      <c r="F123" s="180"/>
      <c r="G123" s="180"/>
      <c r="H123" s="180">
        <f t="shared" si="5"/>
        <v>0</v>
      </c>
      <c r="I123" s="181">
        <f t="shared" si="6"/>
        <v>0</v>
      </c>
      <c r="J123" s="182">
        <f t="shared" si="7"/>
        <v>0</v>
      </c>
      <c r="K123" s="180">
        <f t="shared" si="8"/>
        <v>0</v>
      </c>
      <c r="L123" s="183"/>
      <c r="M123" s="184"/>
    </row>
    <row r="124" spans="1:13">
      <c r="A124" s="185" t="s">
        <v>593</v>
      </c>
      <c r="B124" s="186"/>
      <c r="C124" s="187" t="s">
        <v>468</v>
      </c>
      <c r="D124" s="188" t="s">
        <v>49</v>
      </c>
      <c r="E124" s="180" t="s">
        <v>196</v>
      </c>
      <c r="F124" s="180"/>
      <c r="G124" s="180"/>
      <c r="H124" s="180">
        <f t="shared" si="5"/>
        <v>0</v>
      </c>
      <c r="I124" s="181">
        <f t="shared" si="6"/>
        <v>0</v>
      </c>
      <c r="J124" s="182">
        <f t="shared" si="7"/>
        <v>0</v>
      </c>
      <c r="K124" s="180">
        <f t="shared" si="8"/>
        <v>0</v>
      </c>
      <c r="L124" s="183"/>
      <c r="M124" s="184"/>
    </row>
    <row r="125" spans="1:13">
      <c r="A125" s="185" t="s">
        <v>594</v>
      </c>
      <c r="B125" s="186"/>
      <c r="C125" s="187" t="s">
        <v>469</v>
      </c>
      <c r="D125" s="188" t="s">
        <v>49</v>
      </c>
      <c r="E125" s="180" t="s">
        <v>196</v>
      </c>
      <c r="F125" s="180"/>
      <c r="G125" s="180"/>
      <c r="H125" s="180">
        <f t="shared" si="5"/>
        <v>0</v>
      </c>
      <c r="I125" s="181">
        <f t="shared" si="6"/>
        <v>0</v>
      </c>
      <c r="J125" s="182">
        <f t="shared" si="7"/>
        <v>0</v>
      </c>
      <c r="K125" s="180">
        <f t="shared" si="8"/>
        <v>0</v>
      </c>
      <c r="L125" s="183"/>
      <c r="M125" s="184"/>
    </row>
    <row r="126" spans="1:13">
      <c r="A126" s="185" t="s">
        <v>595</v>
      </c>
      <c r="B126" s="186"/>
      <c r="C126" s="187" t="s">
        <v>470</v>
      </c>
      <c r="D126" s="188" t="s">
        <v>49</v>
      </c>
      <c r="E126" s="180" t="s">
        <v>196</v>
      </c>
      <c r="F126" s="180"/>
      <c r="G126" s="180"/>
      <c r="H126" s="180">
        <f t="shared" si="5"/>
        <v>0</v>
      </c>
      <c r="I126" s="181">
        <f t="shared" si="6"/>
        <v>0</v>
      </c>
      <c r="J126" s="182">
        <f t="shared" si="7"/>
        <v>0</v>
      </c>
      <c r="K126" s="180">
        <f t="shared" si="8"/>
        <v>0</v>
      </c>
      <c r="L126" s="183"/>
      <c r="M126" s="184"/>
    </row>
    <row r="127" spans="1:13">
      <c r="A127" s="185" t="s">
        <v>596</v>
      </c>
      <c r="B127" s="186"/>
      <c r="C127" s="187" t="s">
        <v>472</v>
      </c>
      <c r="D127" s="188" t="s">
        <v>49</v>
      </c>
      <c r="E127" s="180" t="s">
        <v>196</v>
      </c>
      <c r="F127" s="180"/>
      <c r="G127" s="180"/>
      <c r="H127" s="180">
        <f t="shared" si="5"/>
        <v>0</v>
      </c>
      <c r="I127" s="181">
        <f t="shared" si="6"/>
        <v>0</v>
      </c>
      <c r="J127" s="182">
        <f t="shared" si="7"/>
        <v>0</v>
      </c>
      <c r="K127" s="180">
        <f t="shared" si="8"/>
        <v>0</v>
      </c>
      <c r="L127" s="183"/>
      <c r="M127" s="184"/>
    </row>
    <row r="128" spans="1:13" ht="20.399999999999999">
      <c r="A128" s="185" t="s">
        <v>597</v>
      </c>
      <c r="B128" s="186"/>
      <c r="C128" s="187" t="s">
        <v>598</v>
      </c>
      <c r="D128" s="188" t="s">
        <v>49</v>
      </c>
      <c r="E128" s="180" t="s">
        <v>196</v>
      </c>
      <c r="F128" s="180"/>
      <c r="G128" s="180"/>
      <c r="H128" s="180">
        <f t="shared" si="5"/>
        <v>0</v>
      </c>
      <c r="I128" s="181">
        <f t="shared" si="6"/>
        <v>0</v>
      </c>
      <c r="J128" s="182">
        <f t="shared" si="7"/>
        <v>0</v>
      </c>
      <c r="K128" s="180">
        <f t="shared" si="8"/>
        <v>0</v>
      </c>
      <c r="L128" s="183"/>
      <c r="M128" s="184"/>
    </row>
    <row r="129" spans="1:13">
      <c r="A129" s="185" t="s">
        <v>599</v>
      </c>
      <c r="B129" s="186"/>
      <c r="C129" s="187" t="s">
        <v>600</v>
      </c>
      <c r="D129" s="188" t="s">
        <v>49</v>
      </c>
      <c r="E129" s="180" t="s">
        <v>488</v>
      </c>
      <c r="F129" s="180"/>
      <c r="G129" s="180"/>
      <c r="H129" s="180">
        <f t="shared" si="5"/>
        <v>0</v>
      </c>
      <c r="I129" s="181">
        <f t="shared" si="6"/>
        <v>0</v>
      </c>
      <c r="J129" s="182">
        <f t="shared" si="7"/>
        <v>0</v>
      </c>
      <c r="K129" s="180">
        <f t="shared" si="8"/>
        <v>0</v>
      </c>
      <c r="L129" s="183"/>
      <c r="M129" s="184"/>
    </row>
    <row r="130" spans="1:13">
      <c r="A130" s="185" t="s">
        <v>601</v>
      </c>
      <c r="B130" s="186"/>
      <c r="C130" s="187" t="s">
        <v>602</v>
      </c>
      <c r="D130" s="188" t="s">
        <v>49</v>
      </c>
      <c r="E130" s="180" t="s">
        <v>488</v>
      </c>
      <c r="F130" s="180"/>
      <c r="G130" s="180"/>
      <c r="H130" s="180">
        <f t="shared" si="5"/>
        <v>0</v>
      </c>
      <c r="I130" s="181">
        <f t="shared" si="6"/>
        <v>0</v>
      </c>
      <c r="J130" s="182">
        <f t="shared" si="7"/>
        <v>0</v>
      </c>
      <c r="K130" s="180">
        <f t="shared" si="8"/>
        <v>0</v>
      </c>
      <c r="L130" s="183"/>
      <c r="M130" s="184"/>
    </row>
    <row r="131" spans="1:13">
      <c r="A131" s="185" t="s">
        <v>603</v>
      </c>
      <c r="B131" s="186"/>
      <c r="C131" s="187" t="s">
        <v>604</v>
      </c>
      <c r="D131" s="188" t="s">
        <v>49</v>
      </c>
      <c r="E131" s="180" t="s">
        <v>196</v>
      </c>
      <c r="F131" s="180"/>
      <c r="G131" s="180"/>
      <c r="H131" s="180">
        <f t="shared" si="5"/>
        <v>0</v>
      </c>
      <c r="I131" s="181">
        <f t="shared" si="6"/>
        <v>0</v>
      </c>
      <c r="J131" s="182">
        <f t="shared" si="7"/>
        <v>0</v>
      </c>
      <c r="K131" s="180">
        <f t="shared" si="8"/>
        <v>0</v>
      </c>
      <c r="L131" s="183"/>
      <c r="M131" s="184"/>
    </row>
    <row r="132" spans="1:13">
      <c r="A132" s="185" t="s">
        <v>605</v>
      </c>
      <c r="B132" s="186"/>
      <c r="C132" s="187" t="s">
        <v>474</v>
      </c>
      <c r="D132" s="188" t="s">
        <v>49</v>
      </c>
      <c r="E132" s="180" t="s">
        <v>196</v>
      </c>
      <c r="F132" s="180"/>
      <c r="G132" s="180"/>
      <c r="H132" s="180">
        <f t="shared" si="5"/>
        <v>0</v>
      </c>
      <c r="I132" s="181">
        <f t="shared" si="6"/>
        <v>0</v>
      </c>
      <c r="J132" s="182">
        <f t="shared" si="7"/>
        <v>0</v>
      </c>
      <c r="K132" s="180">
        <f t="shared" si="8"/>
        <v>0</v>
      </c>
      <c r="L132" s="183"/>
      <c r="M132" s="184"/>
    </row>
    <row r="133" spans="1:13" ht="20.399999999999999">
      <c r="A133" s="185" t="s">
        <v>606</v>
      </c>
      <c r="B133" s="186"/>
      <c r="C133" s="187" t="s">
        <v>607</v>
      </c>
      <c r="D133" s="188" t="s">
        <v>49</v>
      </c>
      <c r="E133" s="180" t="s">
        <v>196</v>
      </c>
      <c r="F133" s="180"/>
      <c r="G133" s="180"/>
      <c r="H133" s="180">
        <f t="shared" si="5"/>
        <v>0</v>
      </c>
      <c r="I133" s="181">
        <f t="shared" si="6"/>
        <v>0</v>
      </c>
      <c r="J133" s="182">
        <f t="shared" si="7"/>
        <v>0</v>
      </c>
      <c r="K133" s="180">
        <f t="shared" si="8"/>
        <v>0</v>
      </c>
      <c r="L133" s="183"/>
      <c r="M133" s="184"/>
    </row>
    <row r="134" spans="1:13" ht="20.399999999999999">
      <c r="A134" s="185" t="s">
        <v>608</v>
      </c>
      <c r="B134" s="186"/>
      <c r="C134" s="187" t="s">
        <v>609</v>
      </c>
      <c r="D134" s="188" t="s">
        <v>49</v>
      </c>
      <c r="E134" s="180" t="s">
        <v>488</v>
      </c>
      <c r="F134" s="180"/>
      <c r="G134" s="180"/>
      <c r="H134" s="180">
        <f t="shared" si="5"/>
        <v>0</v>
      </c>
      <c r="I134" s="181">
        <f t="shared" si="6"/>
        <v>0</v>
      </c>
      <c r="J134" s="182">
        <f t="shared" si="7"/>
        <v>0</v>
      </c>
      <c r="K134" s="180">
        <f t="shared" si="8"/>
        <v>0</v>
      </c>
      <c r="L134" s="183"/>
      <c r="M134" s="184"/>
    </row>
    <row r="135" spans="1:13">
      <c r="A135" s="185"/>
      <c r="B135" s="186"/>
      <c r="C135" s="187"/>
      <c r="D135" s="188"/>
      <c r="E135" s="180"/>
      <c r="F135" s="180"/>
      <c r="G135" s="180"/>
      <c r="H135" s="180">
        <f t="shared" si="5"/>
        <v>0</v>
      </c>
      <c r="I135" s="181">
        <f t="shared" si="6"/>
        <v>0</v>
      </c>
      <c r="J135" s="182">
        <f t="shared" si="7"/>
        <v>0</v>
      </c>
      <c r="K135" s="180">
        <f t="shared" si="8"/>
        <v>0</v>
      </c>
      <c r="L135" s="183"/>
      <c r="M135" s="184"/>
    </row>
    <row r="136" spans="1:13">
      <c r="A136" s="175" t="s">
        <v>610</v>
      </c>
      <c r="B136" s="186"/>
      <c r="C136" s="177" t="s">
        <v>611</v>
      </c>
      <c r="D136" s="178" t="s">
        <v>49</v>
      </c>
      <c r="E136" s="189">
        <v>1</v>
      </c>
      <c r="F136" s="180"/>
      <c r="G136" s="180"/>
      <c r="H136" s="180">
        <f t="shared" si="5"/>
        <v>0</v>
      </c>
      <c r="I136" s="181">
        <f t="shared" si="6"/>
        <v>0</v>
      </c>
      <c r="J136" s="182">
        <f t="shared" si="7"/>
        <v>0</v>
      </c>
      <c r="K136" s="180">
        <f t="shared" si="8"/>
        <v>0</v>
      </c>
      <c r="L136" s="183"/>
      <c r="M136" s="184"/>
    </row>
    <row r="137" spans="1:13">
      <c r="A137" s="185" t="s">
        <v>612</v>
      </c>
      <c r="B137" s="188"/>
      <c r="C137" s="187" t="s">
        <v>526</v>
      </c>
      <c r="D137" s="188" t="s">
        <v>49</v>
      </c>
      <c r="E137" s="180" t="s">
        <v>196</v>
      </c>
      <c r="F137" s="180"/>
      <c r="G137" s="180"/>
      <c r="H137" s="180">
        <f t="shared" si="5"/>
        <v>0</v>
      </c>
      <c r="I137" s="181">
        <f t="shared" si="6"/>
        <v>0</v>
      </c>
      <c r="J137" s="182">
        <f t="shared" si="7"/>
        <v>0</v>
      </c>
      <c r="K137" s="180">
        <f t="shared" si="8"/>
        <v>0</v>
      </c>
      <c r="L137" s="183"/>
      <c r="M137" s="184"/>
    </row>
    <row r="138" spans="1:13" ht="20.399999999999999">
      <c r="A138" s="185" t="s">
        <v>613</v>
      </c>
      <c r="B138" s="188"/>
      <c r="C138" s="187" t="s">
        <v>528</v>
      </c>
      <c r="D138" s="188" t="s">
        <v>49</v>
      </c>
      <c r="E138" s="180" t="s">
        <v>196</v>
      </c>
      <c r="F138" s="180"/>
      <c r="G138" s="180"/>
      <c r="H138" s="180">
        <f t="shared" si="5"/>
        <v>0</v>
      </c>
      <c r="I138" s="181">
        <f t="shared" si="6"/>
        <v>0</v>
      </c>
      <c r="J138" s="182">
        <f t="shared" si="7"/>
        <v>0</v>
      </c>
      <c r="K138" s="180">
        <f t="shared" si="8"/>
        <v>0</v>
      </c>
      <c r="L138" s="183"/>
      <c r="M138" s="184"/>
    </row>
    <row r="139" spans="1:13">
      <c r="A139" s="185" t="s">
        <v>614</v>
      </c>
      <c r="B139" s="186"/>
      <c r="C139" s="187" t="s">
        <v>441</v>
      </c>
      <c r="D139" s="188" t="s">
        <v>49</v>
      </c>
      <c r="E139" s="180" t="s">
        <v>193</v>
      </c>
      <c r="F139" s="180"/>
      <c r="G139" s="180"/>
      <c r="H139" s="180">
        <f t="shared" si="5"/>
        <v>0</v>
      </c>
      <c r="I139" s="181">
        <f t="shared" si="6"/>
        <v>0</v>
      </c>
      <c r="J139" s="182">
        <f t="shared" si="7"/>
        <v>0</v>
      </c>
      <c r="K139" s="180">
        <f t="shared" si="8"/>
        <v>0</v>
      </c>
      <c r="L139" s="183"/>
      <c r="M139" s="184"/>
    </row>
    <row r="140" spans="1:13">
      <c r="A140" s="185" t="s">
        <v>615</v>
      </c>
      <c r="B140" s="186"/>
      <c r="C140" s="187" t="s">
        <v>442</v>
      </c>
      <c r="D140" s="188" t="s">
        <v>49</v>
      </c>
      <c r="E140" s="180" t="s">
        <v>195</v>
      </c>
      <c r="F140" s="180"/>
      <c r="G140" s="180"/>
      <c r="H140" s="180">
        <f t="shared" si="5"/>
        <v>0</v>
      </c>
      <c r="I140" s="181">
        <f t="shared" si="6"/>
        <v>0</v>
      </c>
      <c r="J140" s="182">
        <f t="shared" si="7"/>
        <v>0</v>
      </c>
      <c r="K140" s="180">
        <f t="shared" si="8"/>
        <v>0</v>
      </c>
      <c r="L140" s="183"/>
      <c r="M140" s="184"/>
    </row>
    <row r="141" spans="1:13">
      <c r="A141" s="185" t="s">
        <v>616</v>
      </c>
      <c r="B141" s="186"/>
      <c r="C141" s="187" t="s">
        <v>443</v>
      </c>
      <c r="D141" s="188" t="s">
        <v>49</v>
      </c>
      <c r="E141" s="180" t="s">
        <v>195</v>
      </c>
      <c r="F141" s="180"/>
      <c r="G141" s="180"/>
      <c r="H141" s="180">
        <f t="shared" ref="H141:H204" si="9">F141+G141</f>
        <v>0</v>
      </c>
      <c r="I141" s="181">
        <f t="shared" ref="I141:I204" si="10">E141*F141</f>
        <v>0</v>
      </c>
      <c r="J141" s="182">
        <f t="shared" ref="J141:J204" si="11">E141*G141</f>
        <v>0</v>
      </c>
      <c r="K141" s="180">
        <f t="shared" ref="K141:K204" si="12">I141+J141</f>
        <v>0</v>
      </c>
      <c r="L141" s="183"/>
      <c r="M141" s="184"/>
    </row>
    <row r="142" spans="1:13">
      <c r="A142" s="185" t="s">
        <v>617</v>
      </c>
      <c r="B142" s="186"/>
      <c r="C142" s="187" t="s">
        <v>535</v>
      </c>
      <c r="D142" s="188" t="s">
        <v>49</v>
      </c>
      <c r="E142" s="180" t="s">
        <v>196</v>
      </c>
      <c r="F142" s="180"/>
      <c r="G142" s="180"/>
      <c r="H142" s="180">
        <f t="shared" si="9"/>
        <v>0</v>
      </c>
      <c r="I142" s="181">
        <f t="shared" si="10"/>
        <v>0</v>
      </c>
      <c r="J142" s="182">
        <f t="shared" si="11"/>
        <v>0</v>
      </c>
      <c r="K142" s="180">
        <f t="shared" si="12"/>
        <v>0</v>
      </c>
      <c r="L142" s="183"/>
      <c r="M142" s="184"/>
    </row>
    <row r="143" spans="1:13">
      <c r="A143" s="185" t="s">
        <v>618</v>
      </c>
      <c r="B143" s="186"/>
      <c r="C143" s="187" t="s">
        <v>445</v>
      </c>
      <c r="D143" s="188" t="s">
        <v>49</v>
      </c>
      <c r="E143" s="180" t="s">
        <v>193</v>
      </c>
      <c r="F143" s="180"/>
      <c r="G143" s="180"/>
      <c r="H143" s="180">
        <f t="shared" si="9"/>
        <v>0</v>
      </c>
      <c r="I143" s="181">
        <f t="shared" si="10"/>
        <v>0</v>
      </c>
      <c r="J143" s="182">
        <f t="shared" si="11"/>
        <v>0</v>
      </c>
      <c r="K143" s="180">
        <f t="shared" si="12"/>
        <v>0</v>
      </c>
      <c r="L143" s="183"/>
      <c r="M143" s="184"/>
    </row>
    <row r="144" spans="1:13">
      <c r="A144" s="185" t="s">
        <v>619</v>
      </c>
      <c r="B144" s="186"/>
      <c r="C144" s="187" t="s">
        <v>446</v>
      </c>
      <c r="D144" s="188" t="s">
        <v>49</v>
      </c>
      <c r="E144" s="180" t="s">
        <v>447</v>
      </c>
      <c r="F144" s="180"/>
      <c r="G144" s="180"/>
      <c r="H144" s="180">
        <f t="shared" si="9"/>
        <v>0</v>
      </c>
      <c r="I144" s="181">
        <f t="shared" si="10"/>
        <v>0</v>
      </c>
      <c r="J144" s="182">
        <f t="shared" si="11"/>
        <v>0</v>
      </c>
      <c r="K144" s="180">
        <f t="shared" si="12"/>
        <v>0</v>
      </c>
      <c r="L144" s="183"/>
      <c r="M144" s="184"/>
    </row>
    <row r="145" spans="1:13">
      <c r="A145" s="185" t="s">
        <v>620</v>
      </c>
      <c r="B145" s="186"/>
      <c r="C145" s="187" t="s">
        <v>448</v>
      </c>
      <c r="D145" s="188" t="s">
        <v>49</v>
      </c>
      <c r="E145" s="180" t="s">
        <v>488</v>
      </c>
      <c r="F145" s="180"/>
      <c r="G145" s="180"/>
      <c r="H145" s="180">
        <f t="shared" si="9"/>
        <v>0</v>
      </c>
      <c r="I145" s="181">
        <f t="shared" si="10"/>
        <v>0</v>
      </c>
      <c r="J145" s="182">
        <f t="shared" si="11"/>
        <v>0</v>
      </c>
      <c r="K145" s="180">
        <f t="shared" si="12"/>
        <v>0</v>
      </c>
      <c r="L145" s="183"/>
      <c r="M145" s="184"/>
    </row>
    <row r="146" spans="1:13">
      <c r="A146" s="185" t="s">
        <v>621</v>
      </c>
      <c r="B146" s="186"/>
      <c r="C146" s="187" t="s">
        <v>450</v>
      </c>
      <c r="D146" s="188" t="s">
        <v>49</v>
      </c>
      <c r="E146" s="180" t="s">
        <v>449</v>
      </c>
      <c r="F146" s="180"/>
      <c r="G146" s="180"/>
      <c r="H146" s="180">
        <f t="shared" si="9"/>
        <v>0</v>
      </c>
      <c r="I146" s="181">
        <f t="shared" si="10"/>
        <v>0</v>
      </c>
      <c r="J146" s="182">
        <f t="shared" si="11"/>
        <v>0</v>
      </c>
      <c r="K146" s="180">
        <f t="shared" si="12"/>
        <v>0</v>
      </c>
      <c r="L146" s="183"/>
      <c r="M146" s="184"/>
    </row>
    <row r="147" spans="1:13">
      <c r="A147" s="185" t="s">
        <v>622</v>
      </c>
      <c r="B147" s="186"/>
      <c r="C147" s="187" t="s">
        <v>451</v>
      </c>
      <c r="D147" s="188" t="s">
        <v>49</v>
      </c>
      <c r="E147" s="180" t="s">
        <v>196</v>
      </c>
      <c r="F147" s="180"/>
      <c r="G147" s="180"/>
      <c r="H147" s="180">
        <f t="shared" si="9"/>
        <v>0</v>
      </c>
      <c r="I147" s="181">
        <f t="shared" si="10"/>
        <v>0</v>
      </c>
      <c r="J147" s="182">
        <f t="shared" si="11"/>
        <v>0</v>
      </c>
      <c r="K147" s="180">
        <f t="shared" si="12"/>
        <v>0</v>
      </c>
      <c r="L147" s="183"/>
      <c r="M147" s="184"/>
    </row>
    <row r="148" spans="1:13" ht="20.399999999999999">
      <c r="A148" s="185" t="s">
        <v>623</v>
      </c>
      <c r="B148" s="186"/>
      <c r="C148" s="187" t="s">
        <v>624</v>
      </c>
      <c r="D148" s="188" t="s">
        <v>49</v>
      </c>
      <c r="E148" s="180" t="s">
        <v>196</v>
      </c>
      <c r="F148" s="180"/>
      <c r="G148" s="180"/>
      <c r="H148" s="180">
        <f t="shared" si="9"/>
        <v>0</v>
      </c>
      <c r="I148" s="181">
        <f t="shared" si="10"/>
        <v>0</v>
      </c>
      <c r="J148" s="182">
        <f t="shared" si="11"/>
        <v>0</v>
      </c>
      <c r="K148" s="180">
        <f t="shared" si="12"/>
        <v>0</v>
      </c>
      <c r="L148" s="183"/>
      <c r="M148" s="184"/>
    </row>
    <row r="149" spans="1:13">
      <c r="A149" s="185" t="s">
        <v>625</v>
      </c>
      <c r="B149" s="186"/>
      <c r="C149" s="187" t="s">
        <v>626</v>
      </c>
      <c r="D149" s="188" t="s">
        <v>49</v>
      </c>
      <c r="E149" s="180" t="s">
        <v>196</v>
      </c>
      <c r="F149" s="180"/>
      <c r="G149" s="180"/>
      <c r="H149" s="180">
        <f t="shared" si="9"/>
        <v>0</v>
      </c>
      <c r="I149" s="181">
        <f t="shared" si="10"/>
        <v>0</v>
      </c>
      <c r="J149" s="182">
        <f t="shared" si="11"/>
        <v>0</v>
      </c>
      <c r="K149" s="180">
        <f t="shared" si="12"/>
        <v>0</v>
      </c>
      <c r="L149" s="183"/>
      <c r="M149" s="184"/>
    </row>
    <row r="150" spans="1:13">
      <c r="A150" s="185" t="s">
        <v>627</v>
      </c>
      <c r="B150" s="186"/>
      <c r="C150" s="187" t="s">
        <v>461</v>
      </c>
      <c r="D150" s="188" t="s">
        <v>49</v>
      </c>
      <c r="E150" s="180" t="s">
        <v>449</v>
      </c>
      <c r="F150" s="180"/>
      <c r="G150" s="180"/>
      <c r="H150" s="180">
        <f t="shared" si="9"/>
        <v>0</v>
      </c>
      <c r="I150" s="181">
        <f t="shared" si="10"/>
        <v>0</v>
      </c>
      <c r="J150" s="182">
        <f t="shared" si="11"/>
        <v>0</v>
      </c>
      <c r="K150" s="180">
        <f t="shared" si="12"/>
        <v>0</v>
      </c>
      <c r="L150" s="183"/>
      <c r="M150" s="184"/>
    </row>
    <row r="151" spans="1:13">
      <c r="A151" s="185" t="s">
        <v>628</v>
      </c>
      <c r="B151" s="186"/>
      <c r="C151" s="187" t="s">
        <v>629</v>
      </c>
      <c r="D151" s="188" t="s">
        <v>49</v>
      </c>
      <c r="E151" s="180" t="s">
        <v>196</v>
      </c>
      <c r="F151" s="180"/>
      <c r="G151" s="180"/>
      <c r="H151" s="180">
        <f t="shared" si="9"/>
        <v>0</v>
      </c>
      <c r="I151" s="181">
        <f t="shared" si="10"/>
        <v>0</v>
      </c>
      <c r="J151" s="182">
        <f t="shared" si="11"/>
        <v>0</v>
      </c>
      <c r="K151" s="180">
        <f t="shared" si="12"/>
        <v>0</v>
      </c>
      <c r="L151" s="183"/>
      <c r="M151" s="184"/>
    </row>
    <row r="152" spans="1:13">
      <c r="A152" s="185" t="s">
        <v>630</v>
      </c>
      <c r="B152" s="186"/>
      <c r="C152" s="187" t="s">
        <v>462</v>
      </c>
      <c r="D152" s="188" t="s">
        <v>49</v>
      </c>
      <c r="E152" s="180" t="s">
        <v>196</v>
      </c>
      <c r="F152" s="180"/>
      <c r="G152" s="180"/>
      <c r="H152" s="180">
        <f t="shared" si="9"/>
        <v>0</v>
      </c>
      <c r="I152" s="181">
        <f t="shared" si="10"/>
        <v>0</v>
      </c>
      <c r="J152" s="182">
        <f t="shared" si="11"/>
        <v>0</v>
      </c>
      <c r="K152" s="180">
        <f t="shared" si="12"/>
        <v>0</v>
      </c>
      <c r="L152" s="183"/>
      <c r="M152" s="184"/>
    </row>
    <row r="153" spans="1:13">
      <c r="A153" s="185" t="s">
        <v>631</v>
      </c>
      <c r="B153" s="186"/>
      <c r="C153" s="187" t="s">
        <v>572</v>
      </c>
      <c r="D153" s="188" t="s">
        <v>49</v>
      </c>
      <c r="E153" s="180" t="s">
        <v>488</v>
      </c>
      <c r="F153" s="180"/>
      <c r="G153" s="180"/>
      <c r="H153" s="180">
        <f t="shared" si="9"/>
        <v>0</v>
      </c>
      <c r="I153" s="181">
        <f t="shared" si="10"/>
        <v>0</v>
      </c>
      <c r="J153" s="182">
        <f t="shared" si="11"/>
        <v>0</v>
      </c>
      <c r="K153" s="180">
        <f t="shared" si="12"/>
        <v>0</v>
      </c>
      <c r="L153" s="183"/>
      <c r="M153" s="184"/>
    </row>
    <row r="154" spans="1:13">
      <c r="A154" s="185" t="s">
        <v>632</v>
      </c>
      <c r="B154" s="186"/>
      <c r="C154" s="187" t="s">
        <v>574</v>
      </c>
      <c r="D154" s="188" t="s">
        <v>49</v>
      </c>
      <c r="E154" s="180" t="s">
        <v>488</v>
      </c>
      <c r="F154" s="180"/>
      <c r="G154" s="180"/>
      <c r="H154" s="180">
        <f t="shared" si="9"/>
        <v>0</v>
      </c>
      <c r="I154" s="181">
        <f t="shared" si="10"/>
        <v>0</v>
      </c>
      <c r="J154" s="182">
        <f t="shared" si="11"/>
        <v>0</v>
      </c>
      <c r="K154" s="180">
        <f t="shared" si="12"/>
        <v>0</v>
      </c>
      <c r="L154" s="183"/>
      <c r="M154" s="184"/>
    </row>
    <row r="155" spans="1:13">
      <c r="A155" s="185" t="s">
        <v>633</v>
      </c>
      <c r="B155" s="186"/>
      <c r="C155" s="187" t="s">
        <v>574</v>
      </c>
      <c r="D155" s="188" t="s">
        <v>49</v>
      </c>
      <c r="E155" s="180" t="s">
        <v>196</v>
      </c>
      <c r="F155" s="180"/>
      <c r="G155" s="180"/>
      <c r="H155" s="180">
        <f t="shared" si="9"/>
        <v>0</v>
      </c>
      <c r="I155" s="181">
        <f t="shared" si="10"/>
        <v>0</v>
      </c>
      <c r="J155" s="182">
        <f t="shared" si="11"/>
        <v>0</v>
      </c>
      <c r="K155" s="180">
        <f t="shared" si="12"/>
        <v>0</v>
      </c>
      <c r="L155" s="183"/>
      <c r="M155" s="184"/>
    </row>
    <row r="156" spans="1:13">
      <c r="A156" s="185" t="s">
        <v>634</v>
      </c>
      <c r="B156" s="186"/>
      <c r="C156" s="187" t="s">
        <v>576</v>
      </c>
      <c r="D156" s="188" t="s">
        <v>49</v>
      </c>
      <c r="E156" s="180" t="s">
        <v>192</v>
      </c>
      <c r="F156" s="180"/>
      <c r="G156" s="180"/>
      <c r="H156" s="180">
        <f t="shared" si="9"/>
        <v>0</v>
      </c>
      <c r="I156" s="181">
        <f t="shared" si="10"/>
        <v>0</v>
      </c>
      <c r="J156" s="182">
        <f t="shared" si="11"/>
        <v>0</v>
      </c>
      <c r="K156" s="180">
        <f t="shared" si="12"/>
        <v>0</v>
      </c>
      <c r="L156" s="183"/>
      <c r="M156" s="184"/>
    </row>
    <row r="157" spans="1:13">
      <c r="A157" s="185" t="s">
        <v>635</v>
      </c>
      <c r="B157" s="186"/>
      <c r="C157" s="187" t="s">
        <v>636</v>
      </c>
      <c r="D157" s="188" t="s">
        <v>49</v>
      </c>
      <c r="E157" s="180" t="s">
        <v>196</v>
      </c>
      <c r="F157" s="180"/>
      <c r="G157" s="180"/>
      <c r="H157" s="180">
        <f t="shared" si="9"/>
        <v>0</v>
      </c>
      <c r="I157" s="181">
        <f t="shared" si="10"/>
        <v>0</v>
      </c>
      <c r="J157" s="182">
        <f t="shared" si="11"/>
        <v>0</v>
      </c>
      <c r="K157" s="180">
        <f t="shared" si="12"/>
        <v>0</v>
      </c>
      <c r="L157" s="183"/>
      <c r="M157" s="184"/>
    </row>
    <row r="158" spans="1:13">
      <c r="A158" s="185" t="s">
        <v>637</v>
      </c>
      <c r="B158" s="186"/>
      <c r="C158" s="187" t="s">
        <v>578</v>
      </c>
      <c r="D158" s="188" t="s">
        <v>49</v>
      </c>
      <c r="E158" s="180" t="s">
        <v>488</v>
      </c>
      <c r="F158" s="180"/>
      <c r="G158" s="180"/>
      <c r="H158" s="180">
        <f t="shared" si="9"/>
        <v>0</v>
      </c>
      <c r="I158" s="181">
        <f t="shared" si="10"/>
        <v>0</v>
      </c>
      <c r="J158" s="182">
        <f t="shared" si="11"/>
        <v>0</v>
      </c>
      <c r="K158" s="180">
        <f t="shared" si="12"/>
        <v>0</v>
      </c>
      <c r="L158" s="183"/>
      <c r="M158" s="184"/>
    </row>
    <row r="159" spans="1:13">
      <c r="A159" s="185" t="s">
        <v>638</v>
      </c>
      <c r="B159" s="186"/>
      <c r="C159" s="187" t="s">
        <v>639</v>
      </c>
      <c r="D159" s="188" t="s">
        <v>49</v>
      </c>
      <c r="E159" s="180" t="s">
        <v>196</v>
      </c>
      <c r="F159" s="180"/>
      <c r="G159" s="180"/>
      <c r="H159" s="180">
        <f t="shared" si="9"/>
        <v>0</v>
      </c>
      <c r="I159" s="181">
        <f t="shared" si="10"/>
        <v>0</v>
      </c>
      <c r="J159" s="182">
        <f t="shared" si="11"/>
        <v>0</v>
      </c>
      <c r="K159" s="180">
        <f t="shared" si="12"/>
        <v>0</v>
      </c>
      <c r="L159" s="183"/>
      <c r="M159" s="184"/>
    </row>
    <row r="160" spans="1:13">
      <c r="A160" s="185" t="s">
        <v>640</v>
      </c>
      <c r="B160" s="186"/>
      <c r="C160" s="187" t="s">
        <v>641</v>
      </c>
      <c r="D160" s="188" t="s">
        <v>49</v>
      </c>
      <c r="E160" s="180" t="s">
        <v>196</v>
      </c>
      <c r="F160" s="180"/>
      <c r="G160" s="180"/>
      <c r="H160" s="180">
        <f t="shared" si="9"/>
        <v>0</v>
      </c>
      <c r="I160" s="181">
        <f t="shared" si="10"/>
        <v>0</v>
      </c>
      <c r="J160" s="182">
        <f t="shared" si="11"/>
        <v>0</v>
      </c>
      <c r="K160" s="180">
        <f t="shared" si="12"/>
        <v>0</v>
      </c>
      <c r="L160" s="183"/>
      <c r="M160" s="184"/>
    </row>
    <row r="161" spans="1:13">
      <c r="A161" s="185" t="s">
        <v>642</v>
      </c>
      <c r="B161" s="186"/>
      <c r="C161" s="187" t="s">
        <v>582</v>
      </c>
      <c r="D161" s="188" t="s">
        <v>49</v>
      </c>
      <c r="E161" s="180" t="s">
        <v>488</v>
      </c>
      <c r="F161" s="180"/>
      <c r="G161" s="180"/>
      <c r="H161" s="180">
        <f t="shared" si="9"/>
        <v>0</v>
      </c>
      <c r="I161" s="181">
        <f t="shared" si="10"/>
        <v>0</v>
      </c>
      <c r="J161" s="182">
        <f t="shared" si="11"/>
        <v>0</v>
      </c>
      <c r="K161" s="180">
        <f t="shared" si="12"/>
        <v>0</v>
      </c>
      <c r="L161" s="183"/>
      <c r="M161" s="184"/>
    </row>
    <row r="162" spans="1:13">
      <c r="A162" s="185" t="s">
        <v>643</v>
      </c>
      <c r="B162" s="186"/>
      <c r="C162" s="187" t="s">
        <v>644</v>
      </c>
      <c r="D162" s="188" t="s">
        <v>49</v>
      </c>
      <c r="E162" s="180" t="s">
        <v>196</v>
      </c>
      <c r="F162" s="180"/>
      <c r="G162" s="180"/>
      <c r="H162" s="180">
        <f t="shared" si="9"/>
        <v>0</v>
      </c>
      <c r="I162" s="181">
        <f t="shared" si="10"/>
        <v>0</v>
      </c>
      <c r="J162" s="182">
        <f t="shared" si="11"/>
        <v>0</v>
      </c>
      <c r="K162" s="180">
        <f t="shared" si="12"/>
        <v>0</v>
      </c>
      <c r="L162" s="183"/>
      <c r="M162" s="184"/>
    </row>
    <row r="163" spans="1:13">
      <c r="A163" s="185" t="s">
        <v>645</v>
      </c>
      <c r="B163" s="186"/>
      <c r="C163" s="187" t="s">
        <v>466</v>
      </c>
      <c r="D163" s="188" t="s">
        <v>49</v>
      </c>
      <c r="E163" s="180" t="s">
        <v>196</v>
      </c>
      <c r="F163" s="180"/>
      <c r="G163" s="180"/>
      <c r="H163" s="180">
        <f t="shared" si="9"/>
        <v>0</v>
      </c>
      <c r="I163" s="181">
        <f t="shared" si="10"/>
        <v>0</v>
      </c>
      <c r="J163" s="182">
        <f t="shared" si="11"/>
        <v>0</v>
      </c>
      <c r="K163" s="180">
        <f t="shared" si="12"/>
        <v>0</v>
      </c>
      <c r="L163" s="183"/>
      <c r="M163" s="184"/>
    </row>
    <row r="164" spans="1:13">
      <c r="A164" s="185" t="s">
        <v>646</v>
      </c>
      <c r="B164" s="186"/>
      <c r="C164" s="187" t="s">
        <v>505</v>
      </c>
      <c r="D164" s="188" t="s">
        <v>49</v>
      </c>
      <c r="E164" s="180" t="s">
        <v>196</v>
      </c>
      <c r="F164" s="180"/>
      <c r="G164" s="180"/>
      <c r="H164" s="180">
        <f t="shared" si="9"/>
        <v>0</v>
      </c>
      <c r="I164" s="181">
        <f t="shared" si="10"/>
        <v>0</v>
      </c>
      <c r="J164" s="182">
        <f t="shared" si="11"/>
        <v>0</v>
      </c>
      <c r="K164" s="180">
        <f t="shared" si="12"/>
        <v>0</v>
      </c>
      <c r="L164" s="183"/>
      <c r="M164" s="184"/>
    </row>
    <row r="165" spans="1:13">
      <c r="A165" s="185" t="s">
        <v>647</v>
      </c>
      <c r="B165" s="186"/>
      <c r="C165" s="187" t="s">
        <v>467</v>
      </c>
      <c r="D165" s="188" t="s">
        <v>49</v>
      </c>
      <c r="E165" s="180" t="s">
        <v>196</v>
      </c>
      <c r="F165" s="180"/>
      <c r="G165" s="180"/>
      <c r="H165" s="180">
        <f t="shared" si="9"/>
        <v>0</v>
      </c>
      <c r="I165" s="181">
        <f t="shared" si="10"/>
        <v>0</v>
      </c>
      <c r="J165" s="182">
        <f t="shared" si="11"/>
        <v>0</v>
      </c>
      <c r="K165" s="180">
        <f t="shared" si="12"/>
        <v>0</v>
      </c>
      <c r="L165" s="183"/>
      <c r="M165" s="184"/>
    </row>
    <row r="166" spans="1:13">
      <c r="A166" s="185" t="s">
        <v>648</v>
      </c>
      <c r="B166" s="186"/>
      <c r="C166" s="187" t="s">
        <v>468</v>
      </c>
      <c r="D166" s="188" t="s">
        <v>49</v>
      </c>
      <c r="E166" s="180" t="s">
        <v>196</v>
      </c>
      <c r="F166" s="180"/>
      <c r="G166" s="180"/>
      <c r="H166" s="180">
        <f t="shared" si="9"/>
        <v>0</v>
      </c>
      <c r="I166" s="181">
        <f t="shared" si="10"/>
        <v>0</v>
      </c>
      <c r="J166" s="182">
        <f t="shared" si="11"/>
        <v>0</v>
      </c>
      <c r="K166" s="180">
        <f t="shared" si="12"/>
        <v>0</v>
      </c>
      <c r="L166" s="183"/>
      <c r="M166" s="184"/>
    </row>
    <row r="167" spans="1:13">
      <c r="A167" s="185" t="s">
        <v>649</v>
      </c>
      <c r="B167" s="186"/>
      <c r="C167" s="187" t="s">
        <v>469</v>
      </c>
      <c r="D167" s="188" t="s">
        <v>49</v>
      </c>
      <c r="E167" s="180" t="s">
        <v>196</v>
      </c>
      <c r="F167" s="180"/>
      <c r="G167" s="180"/>
      <c r="H167" s="180">
        <f t="shared" si="9"/>
        <v>0</v>
      </c>
      <c r="I167" s="181">
        <f t="shared" si="10"/>
        <v>0</v>
      </c>
      <c r="J167" s="182">
        <f t="shared" si="11"/>
        <v>0</v>
      </c>
      <c r="K167" s="180">
        <f t="shared" si="12"/>
        <v>0</v>
      </c>
      <c r="L167" s="183"/>
      <c r="M167" s="184"/>
    </row>
    <row r="168" spans="1:13">
      <c r="A168" s="185" t="s">
        <v>650</v>
      </c>
      <c r="B168" s="186"/>
      <c r="C168" s="187" t="s">
        <v>470</v>
      </c>
      <c r="D168" s="188" t="s">
        <v>49</v>
      </c>
      <c r="E168" s="180" t="s">
        <v>196</v>
      </c>
      <c r="F168" s="180"/>
      <c r="G168" s="180"/>
      <c r="H168" s="180">
        <f t="shared" si="9"/>
        <v>0</v>
      </c>
      <c r="I168" s="181">
        <f t="shared" si="10"/>
        <v>0</v>
      </c>
      <c r="J168" s="182">
        <f t="shared" si="11"/>
        <v>0</v>
      </c>
      <c r="K168" s="180">
        <f t="shared" si="12"/>
        <v>0</v>
      </c>
      <c r="L168" s="183"/>
      <c r="M168" s="184"/>
    </row>
    <row r="169" spans="1:13">
      <c r="A169" s="185" t="s">
        <v>651</v>
      </c>
      <c r="B169" s="186"/>
      <c r="C169" s="187" t="s">
        <v>472</v>
      </c>
      <c r="D169" s="188" t="s">
        <v>49</v>
      </c>
      <c r="E169" s="180" t="s">
        <v>196</v>
      </c>
      <c r="F169" s="180"/>
      <c r="G169" s="180"/>
      <c r="H169" s="180">
        <f t="shared" si="9"/>
        <v>0</v>
      </c>
      <c r="I169" s="181">
        <f t="shared" si="10"/>
        <v>0</v>
      </c>
      <c r="J169" s="182">
        <f t="shared" si="11"/>
        <v>0</v>
      </c>
      <c r="K169" s="180">
        <f t="shared" si="12"/>
        <v>0</v>
      </c>
      <c r="L169" s="183"/>
      <c r="M169" s="184"/>
    </row>
    <row r="170" spans="1:13" ht="20.399999999999999">
      <c r="A170" s="185" t="s">
        <v>652</v>
      </c>
      <c r="B170" s="186"/>
      <c r="C170" s="187" t="s">
        <v>653</v>
      </c>
      <c r="D170" s="188" t="s">
        <v>49</v>
      </c>
      <c r="E170" s="180" t="s">
        <v>196</v>
      </c>
      <c r="F170" s="180"/>
      <c r="G170" s="180"/>
      <c r="H170" s="180">
        <f t="shared" si="9"/>
        <v>0</v>
      </c>
      <c r="I170" s="181">
        <f t="shared" si="10"/>
        <v>0</v>
      </c>
      <c r="J170" s="182">
        <f t="shared" si="11"/>
        <v>0</v>
      </c>
      <c r="K170" s="180">
        <f t="shared" si="12"/>
        <v>0</v>
      </c>
      <c r="L170" s="183"/>
      <c r="M170" s="184"/>
    </row>
    <row r="171" spans="1:13">
      <c r="A171" s="185" t="s">
        <v>654</v>
      </c>
      <c r="B171" s="186"/>
      <c r="C171" s="187" t="s">
        <v>655</v>
      </c>
      <c r="D171" s="188" t="s">
        <v>49</v>
      </c>
      <c r="E171" s="180" t="s">
        <v>196</v>
      </c>
      <c r="F171" s="180"/>
      <c r="G171" s="180"/>
      <c r="H171" s="180">
        <f t="shared" si="9"/>
        <v>0</v>
      </c>
      <c r="I171" s="181">
        <f t="shared" si="10"/>
        <v>0</v>
      </c>
      <c r="J171" s="182">
        <f t="shared" si="11"/>
        <v>0</v>
      </c>
      <c r="K171" s="180">
        <f t="shared" si="12"/>
        <v>0</v>
      </c>
      <c r="L171" s="183"/>
      <c r="M171" s="184"/>
    </row>
    <row r="172" spans="1:13">
      <c r="A172" s="185" t="s">
        <v>656</v>
      </c>
      <c r="B172" s="186"/>
      <c r="C172" s="187" t="s">
        <v>657</v>
      </c>
      <c r="D172" s="188" t="s">
        <v>49</v>
      </c>
      <c r="E172" s="180" t="s">
        <v>196</v>
      </c>
      <c r="F172" s="180"/>
      <c r="G172" s="180"/>
      <c r="H172" s="180">
        <f t="shared" si="9"/>
        <v>0</v>
      </c>
      <c r="I172" s="181">
        <f t="shared" si="10"/>
        <v>0</v>
      </c>
      <c r="J172" s="182">
        <f t="shared" si="11"/>
        <v>0</v>
      </c>
      <c r="K172" s="180">
        <f t="shared" si="12"/>
        <v>0</v>
      </c>
      <c r="L172" s="183"/>
      <c r="M172" s="184"/>
    </row>
    <row r="173" spans="1:13">
      <c r="A173" s="185" t="s">
        <v>658</v>
      </c>
      <c r="B173" s="186"/>
      <c r="C173" s="187" t="s">
        <v>659</v>
      </c>
      <c r="D173" s="188" t="s">
        <v>49</v>
      </c>
      <c r="E173" s="180" t="s">
        <v>196</v>
      </c>
      <c r="F173" s="180"/>
      <c r="G173" s="180"/>
      <c r="H173" s="180">
        <f t="shared" si="9"/>
        <v>0</v>
      </c>
      <c r="I173" s="181">
        <f t="shared" si="10"/>
        <v>0</v>
      </c>
      <c r="J173" s="182">
        <f t="shared" si="11"/>
        <v>0</v>
      </c>
      <c r="K173" s="180">
        <f t="shared" si="12"/>
        <v>0</v>
      </c>
      <c r="L173" s="183"/>
      <c r="M173" s="184"/>
    </row>
    <row r="174" spans="1:13">
      <c r="A174" s="185" t="s">
        <v>660</v>
      </c>
      <c r="B174" s="186"/>
      <c r="C174" s="187" t="s">
        <v>661</v>
      </c>
      <c r="D174" s="188" t="s">
        <v>49</v>
      </c>
      <c r="E174" s="180" t="s">
        <v>196</v>
      </c>
      <c r="F174" s="180"/>
      <c r="G174" s="180"/>
      <c r="H174" s="180">
        <f t="shared" si="9"/>
        <v>0</v>
      </c>
      <c r="I174" s="181">
        <f t="shared" si="10"/>
        <v>0</v>
      </c>
      <c r="J174" s="182">
        <f t="shared" si="11"/>
        <v>0</v>
      </c>
      <c r="K174" s="180">
        <f t="shared" si="12"/>
        <v>0</v>
      </c>
      <c r="L174" s="183"/>
      <c r="M174" s="184"/>
    </row>
    <row r="175" spans="1:13">
      <c r="A175" s="185" t="s">
        <v>662</v>
      </c>
      <c r="B175" s="186"/>
      <c r="C175" s="187" t="s">
        <v>663</v>
      </c>
      <c r="D175" s="188" t="s">
        <v>49</v>
      </c>
      <c r="E175" s="180" t="s">
        <v>196</v>
      </c>
      <c r="F175" s="180"/>
      <c r="G175" s="180"/>
      <c r="H175" s="180">
        <f t="shared" si="9"/>
        <v>0</v>
      </c>
      <c r="I175" s="181">
        <f t="shared" si="10"/>
        <v>0</v>
      </c>
      <c r="J175" s="182">
        <f t="shared" si="11"/>
        <v>0</v>
      </c>
      <c r="K175" s="180">
        <f t="shared" si="12"/>
        <v>0</v>
      </c>
      <c r="L175" s="183"/>
      <c r="M175" s="184"/>
    </row>
    <row r="176" spans="1:13">
      <c r="A176" s="185"/>
      <c r="B176" s="186"/>
      <c r="C176" s="187"/>
      <c r="D176" s="188"/>
      <c r="E176" s="180"/>
      <c r="F176" s="180"/>
      <c r="G176" s="180"/>
      <c r="H176" s="180">
        <f t="shared" si="9"/>
        <v>0</v>
      </c>
      <c r="I176" s="181">
        <f t="shared" si="10"/>
        <v>0</v>
      </c>
      <c r="J176" s="182">
        <f t="shared" si="11"/>
        <v>0</v>
      </c>
      <c r="K176" s="180">
        <f t="shared" si="12"/>
        <v>0</v>
      </c>
      <c r="L176" s="183"/>
      <c r="M176" s="184"/>
    </row>
    <row r="177" spans="1:13">
      <c r="A177" s="175" t="s">
        <v>664</v>
      </c>
      <c r="B177" s="186"/>
      <c r="C177" s="177" t="s">
        <v>665</v>
      </c>
      <c r="D177" s="178" t="s">
        <v>49</v>
      </c>
      <c r="E177" s="189">
        <v>1</v>
      </c>
      <c r="F177" s="180"/>
      <c r="G177" s="180"/>
      <c r="H177" s="180">
        <f t="shared" si="9"/>
        <v>0</v>
      </c>
      <c r="I177" s="181">
        <f t="shared" si="10"/>
        <v>0</v>
      </c>
      <c r="J177" s="182">
        <f t="shared" si="11"/>
        <v>0</v>
      </c>
      <c r="K177" s="180">
        <f t="shared" si="12"/>
        <v>0</v>
      </c>
      <c r="L177" s="183"/>
      <c r="M177" s="184"/>
    </row>
    <row r="178" spans="1:13">
      <c r="A178" s="185" t="s">
        <v>666</v>
      </c>
      <c r="B178" s="186"/>
      <c r="C178" s="187" t="s">
        <v>526</v>
      </c>
      <c r="D178" s="188" t="s">
        <v>49</v>
      </c>
      <c r="E178" s="180" t="s">
        <v>196</v>
      </c>
      <c r="F178" s="180"/>
      <c r="G178" s="180"/>
      <c r="H178" s="180">
        <f t="shared" si="9"/>
        <v>0</v>
      </c>
      <c r="I178" s="181">
        <f t="shared" si="10"/>
        <v>0</v>
      </c>
      <c r="J178" s="182">
        <f t="shared" si="11"/>
        <v>0</v>
      </c>
      <c r="K178" s="180">
        <f t="shared" si="12"/>
        <v>0</v>
      </c>
      <c r="L178" s="183"/>
      <c r="M178" s="184"/>
    </row>
    <row r="179" spans="1:13" ht="20.399999999999999">
      <c r="A179" s="185" t="s">
        <v>667</v>
      </c>
      <c r="B179" s="186"/>
      <c r="C179" s="187" t="s">
        <v>528</v>
      </c>
      <c r="D179" s="188" t="s">
        <v>49</v>
      </c>
      <c r="E179" s="180" t="s">
        <v>196</v>
      </c>
      <c r="F179" s="180"/>
      <c r="G179" s="180"/>
      <c r="H179" s="180">
        <f t="shared" si="9"/>
        <v>0</v>
      </c>
      <c r="I179" s="181">
        <f t="shared" si="10"/>
        <v>0</v>
      </c>
      <c r="J179" s="182">
        <f t="shared" si="11"/>
        <v>0</v>
      </c>
      <c r="K179" s="180">
        <f t="shared" si="12"/>
        <v>0</v>
      </c>
      <c r="L179" s="183"/>
      <c r="M179" s="184"/>
    </row>
    <row r="180" spans="1:13">
      <c r="A180" s="185" t="s">
        <v>668</v>
      </c>
      <c r="B180" s="186"/>
      <c r="C180" s="187" t="s">
        <v>441</v>
      </c>
      <c r="D180" s="188" t="s">
        <v>49</v>
      </c>
      <c r="E180" s="180" t="s">
        <v>193</v>
      </c>
      <c r="F180" s="180"/>
      <c r="G180" s="180"/>
      <c r="H180" s="180">
        <f t="shared" si="9"/>
        <v>0</v>
      </c>
      <c r="I180" s="181">
        <f t="shared" si="10"/>
        <v>0</v>
      </c>
      <c r="J180" s="182">
        <f t="shared" si="11"/>
        <v>0</v>
      </c>
      <c r="K180" s="180">
        <f t="shared" si="12"/>
        <v>0</v>
      </c>
      <c r="L180" s="183"/>
      <c r="M180" s="184"/>
    </row>
    <row r="181" spans="1:13">
      <c r="A181" s="185" t="s">
        <v>669</v>
      </c>
      <c r="B181" s="186"/>
      <c r="C181" s="187" t="s">
        <v>442</v>
      </c>
      <c r="D181" s="188" t="s">
        <v>49</v>
      </c>
      <c r="E181" s="180" t="s">
        <v>195</v>
      </c>
      <c r="F181" s="180"/>
      <c r="G181" s="180"/>
      <c r="H181" s="180">
        <f t="shared" si="9"/>
        <v>0</v>
      </c>
      <c r="I181" s="181">
        <f t="shared" si="10"/>
        <v>0</v>
      </c>
      <c r="J181" s="182">
        <f t="shared" si="11"/>
        <v>0</v>
      </c>
      <c r="K181" s="180">
        <f t="shared" si="12"/>
        <v>0</v>
      </c>
      <c r="L181" s="183"/>
      <c r="M181" s="184"/>
    </row>
    <row r="182" spans="1:13">
      <c r="A182" s="185" t="s">
        <v>670</v>
      </c>
      <c r="B182" s="186"/>
      <c r="C182" s="187" t="s">
        <v>443</v>
      </c>
      <c r="D182" s="188" t="s">
        <v>49</v>
      </c>
      <c r="E182" s="180" t="s">
        <v>195</v>
      </c>
      <c r="F182" s="180"/>
      <c r="G182" s="180"/>
      <c r="H182" s="180">
        <f t="shared" si="9"/>
        <v>0</v>
      </c>
      <c r="I182" s="181">
        <f t="shared" si="10"/>
        <v>0</v>
      </c>
      <c r="J182" s="182">
        <f t="shared" si="11"/>
        <v>0</v>
      </c>
      <c r="K182" s="180">
        <f t="shared" si="12"/>
        <v>0</v>
      </c>
      <c r="L182" s="183"/>
      <c r="M182" s="184"/>
    </row>
    <row r="183" spans="1:13">
      <c r="A183" s="185" t="s">
        <v>671</v>
      </c>
      <c r="B183" s="186"/>
      <c r="C183" s="187" t="s">
        <v>535</v>
      </c>
      <c r="D183" s="188" t="s">
        <v>49</v>
      </c>
      <c r="E183" s="180" t="s">
        <v>196</v>
      </c>
      <c r="F183" s="180"/>
      <c r="G183" s="180"/>
      <c r="H183" s="180">
        <f t="shared" si="9"/>
        <v>0</v>
      </c>
      <c r="I183" s="181">
        <f t="shared" si="10"/>
        <v>0</v>
      </c>
      <c r="J183" s="182">
        <f t="shared" si="11"/>
        <v>0</v>
      </c>
      <c r="K183" s="180">
        <f t="shared" si="12"/>
        <v>0</v>
      </c>
      <c r="L183" s="183"/>
      <c r="M183" s="184"/>
    </row>
    <row r="184" spans="1:13">
      <c r="A184" s="185" t="s">
        <v>672</v>
      </c>
      <c r="B184" s="186"/>
      <c r="C184" s="187" t="s">
        <v>445</v>
      </c>
      <c r="D184" s="188" t="s">
        <v>49</v>
      </c>
      <c r="E184" s="180" t="s">
        <v>193</v>
      </c>
      <c r="F184" s="180"/>
      <c r="G184" s="180"/>
      <c r="H184" s="180">
        <f t="shared" si="9"/>
        <v>0</v>
      </c>
      <c r="I184" s="181">
        <f t="shared" si="10"/>
        <v>0</v>
      </c>
      <c r="J184" s="182">
        <f t="shared" si="11"/>
        <v>0</v>
      </c>
      <c r="K184" s="180">
        <f t="shared" si="12"/>
        <v>0</v>
      </c>
      <c r="L184" s="183"/>
      <c r="M184" s="184"/>
    </row>
    <row r="185" spans="1:13">
      <c r="A185" s="185" t="s">
        <v>673</v>
      </c>
      <c r="B185" s="188"/>
      <c r="C185" s="187" t="s">
        <v>446</v>
      </c>
      <c r="D185" s="188" t="s">
        <v>49</v>
      </c>
      <c r="E185" s="180" t="s">
        <v>447</v>
      </c>
      <c r="F185" s="180"/>
      <c r="G185" s="180"/>
      <c r="H185" s="180">
        <f t="shared" si="9"/>
        <v>0</v>
      </c>
      <c r="I185" s="181">
        <f t="shared" si="10"/>
        <v>0</v>
      </c>
      <c r="J185" s="182">
        <f t="shared" si="11"/>
        <v>0</v>
      </c>
      <c r="K185" s="180">
        <f t="shared" si="12"/>
        <v>0</v>
      </c>
      <c r="L185" s="183"/>
      <c r="M185" s="184"/>
    </row>
    <row r="186" spans="1:13">
      <c r="A186" s="185" t="s">
        <v>674</v>
      </c>
      <c r="B186" s="188"/>
      <c r="C186" s="187" t="s">
        <v>448</v>
      </c>
      <c r="D186" s="188" t="s">
        <v>49</v>
      </c>
      <c r="E186" s="180" t="s">
        <v>488</v>
      </c>
      <c r="F186" s="180"/>
      <c r="G186" s="180"/>
      <c r="H186" s="180">
        <f t="shared" si="9"/>
        <v>0</v>
      </c>
      <c r="I186" s="181">
        <f t="shared" si="10"/>
        <v>0</v>
      </c>
      <c r="J186" s="182">
        <f t="shared" si="11"/>
        <v>0</v>
      </c>
      <c r="K186" s="180">
        <f t="shared" si="12"/>
        <v>0</v>
      </c>
      <c r="L186" s="183"/>
      <c r="M186" s="184"/>
    </row>
    <row r="187" spans="1:13">
      <c r="A187" s="185" t="s">
        <v>675</v>
      </c>
      <c r="B187" s="186"/>
      <c r="C187" s="187" t="s">
        <v>450</v>
      </c>
      <c r="D187" s="188" t="s">
        <v>49</v>
      </c>
      <c r="E187" s="180" t="s">
        <v>449</v>
      </c>
      <c r="F187" s="180"/>
      <c r="G187" s="180"/>
      <c r="H187" s="180">
        <f t="shared" si="9"/>
        <v>0</v>
      </c>
      <c r="I187" s="181">
        <f t="shared" si="10"/>
        <v>0</v>
      </c>
      <c r="J187" s="182">
        <f t="shared" si="11"/>
        <v>0</v>
      </c>
      <c r="K187" s="180">
        <f t="shared" si="12"/>
        <v>0</v>
      </c>
      <c r="L187" s="183"/>
      <c r="M187" s="184"/>
    </row>
    <row r="188" spans="1:13">
      <c r="A188" s="185" t="s">
        <v>676</v>
      </c>
      <c r="B188" s="186"/>
      <c r="C188" s="187" t="s">
        <v>451</v>
      </c>
      <c r="D188" s="188" t="s">
        <v>49</v>
      </c>
      <c r="E188" s="180" t="s">
        <v>196</v>
      </c>
      <c r="F188" s="180"/>
      <c r="G188" s="180"/>
      <c r="H188" s="180">
        <f t="shared" si="9"/>
        <v>0</v>
      </c>
      <c r="I188" s="181">
        <f t="shared" si="10"/>
        <v>0</v>
      </c>
      <c r="J188" s="182">
        <f t="shared" si="11"/>
        <v>0</v>
      </c>
      <c r="K188" s="180">
        <f t="shared" si="12"/>
        <v>0</v>
      </c>
      <c r="L188" s="183"/>
      <c r="M188" s="184"/>
    </row>
    <row r="189" spans="1:13" ht="20.399999999999999">
      <c r="A189" s="185" t="s">
        <v>677</v>
      </c>
      <c r="B189" s="186"/>
      <c r="C189" s="187" t="s">
        <v>624</v>
      </c>
      <c r="D189" s="188" t="s">
        <v>49</v>
      </c>
      <c r="E189" s="180" t="s">
        <v>196</v>
      </c>
      <c r="F189" s="180"/>
      <c r="G189" s="180"/>
      <c r="H189" s="180">
        <f t="shared" si="9"/>
        <v>0</v>
      </c>
      <c r="I189" s="181">
        <f t="shared" si="10"/>
        <v>0</v>
      </c>
      <c r="J189" s="182">
        <f t="shared" si="11"/>
        <v>0</v>
      </c>
      <c r="K189" s="180">
        <f t="shared" si="12"/>
        <v>0</v>
      </c>
      <c r="L189" s="183"/>
      <c r="M189" s="184"/>
    </row>
    <row r="190" spans="1:13">
      <c r="A190" s="185" t="s">
        <v>678</v>
      </c>
      <c r="B190" s="186"/>
      <c r="C190" s="187" t="s">
        <v>626</v>
      </c>
      <c r="D190" s="188" t="s">
        <v>49</v>
      </c>
      <c r="E190" s="180" t="s">
        <v>196</v>
      </c>
      <c r="F190" s="180"/>
      <c r="G190" s="180"/>
      <c r="H190" s="180">
        <f t="shared" si="9"/>
        <v>0</v>
      </c>
      <c r="I190" s="181">
        <f t="shared" si="10"/>
        <v>0</v>
      </c>
      <c r="J190" s="182">
        <f t="shared" si="11"/>
        <v>0</v>
      </c>
      <c r="K190" s="180">
        <f t="shared" si="12"/>
        <v>0</v>
      </c>
      <c r="L190" s="183"/>
      <c r="M190" s="184"/>
    </row>
    <row r="191" spans="1:13">
      <c r="A191" s="185" t="s">
        <v>679</v>
      </c>
      <c r="B191" s="186"/>
      <c r="C191" s="187" t="s">
        <v>461</v>
      </c>
      <c r="D191" s="188" t="s">
        <v>49</v>
      </c>
      <c r="E191" s="180" t="s">
        <v>449</v>
      </c>
      <c r="F191" s="180"/>
      <c r="G191" s="180"/>
      <c r="H191" s="180">
        <f t="shared" si="9"/>
        <v>0</v>
      </c>
      <c r="I191" s="181">
        <f t="shared" si="10"/>
        <v>0</v>
      </c>
      <c r="J191" s="182">
        <f t="shared" si="11"/>
        <v>0</v>
      </c>
      <c r="K191" s="180">
        <f t="shared" si="12"/>
        <v>0</v>
      </c>
      <c r="L191" s="183"/>
      <c r="M191" s="184"/>
    </row>
    <row r="192" spans="1:13">
      <c r="A192" s="185" t="s">
        <v>680</v>
      </c>
      <c r="B192" s="186"/>
      <c r="C192" s="187" t="s">
        <v>629</v>
      </c>
      <c r="D192" s="188" t="s">
        <v>49</v>
      </c>
      <c r="E192" s="180" t="s">
        <v>196</v>
      </c>
      <c r="F192" s="180"/>
      <c r="G192" s="180"/>
      <c r="H192" s="180">
        <f t="shared" si="9"/>
        <v>0</v>
      </c>
      <c r="I192" s="181">
        <f t="shared" si="10"/>
        <v>0</v>
      </c>
      <c r="J192" s="182">
        <f t="shared" si="11"/>
        <v>0</v>
      </c>
      <c r="K192" s="180">
        <f t="shared" si="12"/>
        <v>0</v>
      </c>
      <c r="L192" s="183"/>
      <c r="M192" s="184"/>
    </row>
    <row r="193" spans="1:13">
      <c r="A193" s="185" t="s">
        <v>681</v>
      </c>
      <c r="B193" s="186"/>
      <c r="C193" s="187" t="s">
        <v>462</v>
      </c>
      <c r="D193" s="188" t="s">
        <v>49</v>
      </c>
      <c r="E193" s="180" t="s">
        <v>196</v>
      </c>
      <c r="F193" s="180"/>
      <c r="G193" s="180"/>
      <c r="H193" s="180">
        <f t="shared" si="9"/>
        <v>0</v>
      </c>
      <c r="I193" s="181">
        <f t="shared" si="10"/>
        <v>0</v>
      </c>
      <c r="J193" s="182">
        <f t="shared" si="11"/>
        <v>0</v>
      </c>
      <c r="K193" s="180">
        <f t="shared" si="12"/>
        <v>0</v>
      </c>
      <c r="L193" s="183"/>
      <c r="M193" s="184"/>
    </row>
    <row r="194" spans="1:13">
      <c r="A194" s="185" t="s">
        <v>682</v>
      </c>
      <c r="B194" s="186"/>
      <c r="C194" s="187" t="s">
        <v>572</v>
      </c>
      <c r="D194" s="188" t="s">
        <v>49</v>
      </c>
      <c r="E194" s="180" t="s">
        <v>488</v>
      </c>
      <c r="F194" s="180"/>
      <c r="G194" s="180"/>
      <c r="H194" s="180">
        <f t="shared" si="9"/>
        <v>0</v>
      </c>
      <c r="I194" s="181">
        <f t="shared" si="10"/>
        <v>0</v>
      </c>
      <c r="J194" s="182">
        <f t="shared" si="11"/>
        <v>0</v>
      </c>
      <c r="K194" s="180">
        <f t="shared" si="12"/>
        <v>0</v>
      </c>
      <c r="L194" s="183"/>
      <c r="M194" s="184"/>
    </row>
    <row r="195" spans="1:13">
      <c r="A195" s="185" t="s">
        <v>683</v>
      </c>
      <c r="B195" s="186"/>
      <c r="C195" s="187" t="s">
        <v>574</v>
      </c>
      <c r="D195" s="188" t="s">
        <v>49</v>
      </c>
      <c r="E195" s="180" t="s">
        <v>488</v>
      </c>
      <c r="F195" s="180"/>
      <c r="G195" s="180"/>
      <c r="H195" s="180">
        <f t="shared" si="9"/>
        <v>0</v>
      </c>
      <c r="I195" s="181">
        <f t="shared" si="10"/>
        <v>0</v>
      </c>
      <c r="J195" s="182">
        <f t="shared" si="11"/>
        <v>0</v>
      </c>
      <c r="K195" s="180">
        <f t="shared" si="12"/>
        <v>0</v>
      </c>
      <c r="L195" s="183"/>
      <c r="M195" s="184"/>
    </row>
    <row r="196" spans="1:13">
      <c r="A196" s="185" t="s">
        <v>684</v>
      </c>
      <c r="B196" s="186"/>
      <c r="C196" s="187" t="s">
        <v>574</v>
      </c>
      <c r="D196" s="188" t="s">
        <v>49</v>
      </c>
      <c r="E196" s="180" t="s">
        <v>196</v>
      </c>
      <c r="F196" s="180"/>
      <c r="G196" s="180"/>
      <c r="H196" s="180">
        <f t="shared" si="9"/>
        <v>0</v>
      </c>
      <c r="I196" s="181">
        <f t="shared" si="10"/>
        <v>0</v>
      </c>
      <c r="J196" s="182">
        <f t="shared" si="11"/>
        <v>0</v>
      </c>
      <c r="K196" s="180">
        <f t="shared" si="12"/>
        <v>0</v>
      </c>
      <c r="L196" s="183"/>
      <c r="M196" s="184"/>
    </row>
    <row r="197" spans="1:13">
      <c r="A197" s="185" t="s">
        <v>685</v>
      </c>
      <c r="B197" s="186"/>
      <c r="C197" s="187" t="s">
        <v>576</v>
      </c>
      <c r="D197" s="188" t="s">
        <v>49</v>
      </c>
      <c r="E197" s="180" t="s">
        <v>192</v>
      </c>
      <c r="F197" s="180"/>
      <c r="G197" s="180"/>
      <c r="H197" s="180">
        <f t="shared" si="9"/>
        <v>0</v>
      </c>
      <c r="I197" s="181">
        <f t="shared" si="10"/>
        <v>0</v>
      </c>
      <c r="J197" s="182">
        <f t="shared" si="11"/>
        <v>0</v>
      </c>
      <c r="K197" s="180">
        <f t="shared" si="12"/>
        <v>0</v>
      </c>
      <c r="L197" s="183"/>
      <c r="M197" s="184"/>
    </row>
    <row r="198" spans="1:13">
      <c r="A198" s="185" t="s">
        <v>686</v>
      </c>
      <c r="B198" s="186"/>
      <c r="C198" s="187" t="s">
        <v>636</v>
      </c>
      <c r="D198" s="188" t="s">
        <v>49</v>
      </c>
      <c r="E198" s="180" t="s">
        <v>196</v>
      </c>
      <c r="F198" s="180"/>
      <c r="G198" s="180"/>
      <c r="H198" s="180">
        <f t="shared" si="9"/>
        <v>0</v>
      </c>
      <c r="I198" s="181">
        <f t="shared" si="10"/>
        <v>0</v>
      </c>
      <c r="J198" s="182">
        <f t="shared" si="11"/>
        <v>0</v>
      </c>
      <c r="K198" s="180">
        <f t="shared" si="12"/>
        <v>0</v>
      </c>
      <c r="L198" s="183"/>
      <c r="M198" s="184"/>
    </row>
    <row r="199" spans="1:13">
      <c r="A199" s="185" t="s">
        <v>687</v>
      </c>
      <c r="B199" s="186"/>
      <c r="C199" s="187" t="s">
        <v>578</v>
      </c>
      <c r="D199" s="188" t="s">
        <v>49</v>
      </c>
      <c r="E199" s="180" t="s">
        <v>488</v>
      </c>
      <c r="F199" s="180"/>
      <c r="G199" s="180"/>
      <c r="H199" s="180">
        <f t="shared" si="9"/>
        <v>0</v>
      </c>
      <c r="I199" s="181">
        <f t="shared" si="10"/>
        <v>0</v>
      </c>
      <c r="J199" s="182">
        <f t="shared" si="11"/>
        <v>0</v>
      </c>
      <c r="K199" s="180">
        <f t="shared" si="12"/>
        <v>0</v>
      </c>
      <c r="L199" s="183"/>
      <c r="M199" s="184"/>
    </row>
    <row r="200" spans="1:13">
      <c r="A200" s="185" t="s">
        <v>688</v>
      </c>
      <c r="B200" s="186"/>
      <c r="C200" s="187" t="s">
        <v>639</v>
      </c>
      <c r="D200" s="188" t="s">
        <v>49</v>
      </c>
      <c r="E200" s="180" t="s">
        <v>196</v>
      </c>
      <c r="F200" s="180"/>
      <c r="G200" s="180"/>
      <c r="H200" s="180">
        <f t="shared" si="9"/>
        <v>0</v>
      </c>
      <c r="I200" s="181">
        <f t="shared" si="10"/>
        <v>0</v>
      </c>
      <c r="J200" s="182">
        <f t="shared" si="11"/>
        <v>0</v>
      </c>
      <c r="K200" s="180">
        <f t="shared" si="12"/>
        <v>0</v>
      </c>
      <c r="L200" s="183"/>
      <c r="M200" s="184"/>
    </row>
    <row r="201" spans="1:13">
      <c r="A201" s="185" t="s">
        <v>689</v>
      </c>
      <c r="B201" s="186"/>
      <c r="C201" s="187" t="s">
        <v>641</v>
      </c>
      <c r="D201" s="188" t="s">
        <v>49</v>
      </c>
      <c r="E201" s="180" t="s">
        <v>196</v>
      </c>
      <c r="F201" s="180"/>
      <c r="G201" s="180"/>
      <c r="H201" s="180">
        <f t="shared" si="9"/>
        <v>0</v>
      </c>
      <c r="I201" s="181">
        <f t="shared" si="10"/>
        <v>0</v>
      </c>
      <c r="J201" s="182">
        <f t="shared" si="11"/>
        <v>0</v>
      </c>
      <c r="K201" s="180">
        <f t="shared" si="12"/>
        <v>0</v>
      </c>
      <c r="L201" s="183"/>
      <c r="M201" s="184"/>
    </row>
    <row r="202" spans="1:13">
      <c r="A202" s="185" t="s">
        <v>690</v>
      </c>
      <c r="B202" s="186"/>
      <c r="C202" s="187" t="s">
        <v>582</v>
      </c>
      <c r="D202" s="188" t="s">
        <v>49</v>
      </c>
      <c r="E202" s="180" t="s">
        <v>488</v>
      </c>
      <c r="F202" s="180"/>
      <c r="G202" s="180"/>
      <c r="H202" s="180">
        <f t="shared" si="9"/>
        <v>0</v>
      </c>
      <c r="I202" s="181">
        <f t="shared" si="10"/>
        <v>0</v>
      </c>
      <c r="J202" s="182">
        <f t="shared" si="11"/>
        <v>0</v>
      </c>
      <c r="K202" s="180">
        <f t="shared" si="12"/>
        <v>0</v>
      </c>
      <c r="L202" s="183"/>
      <c r="M202" s="184"/>
    </row>
    <row r="203" spans="1:13">
      <c r="A203" s="185" t="s">
        <v>691</v>
      </c>
      <c r="B203" s="186"/>
      <c r="C203" s="187" t="s">
        <v>644</v>
      </c>
      <c r="D203" s="188" t="s">
        <v>49</v>
      </c>
      <c r="E203" s="180" t="s">
        <v>196</v>
      </c>
      <c r="F203" s="180"/>
      <c r="G203" s="180"/>
      <c r="H203" s="180">
        <f t="shared" si="9"/>
        <v>0</v>
      </c>
      <c r="I203" s="181">
        <f t="shared" si="10"/>
        <v>0</v>
      </c>
      <c r="J203" s="182">
        <f t="shared" si="11"/>
        <v>0</v>
      </c>
      <c r="K203" s="180">
        <f t="shared" si="12"/>
        <v>0</v>
      </c>
      <c r="L203" s="183"/>
      <c r="M203" s="184"/>
    </row>
    <row r="204" spans="1:13">
      <c r="A204" s="185" t="s">
        <v>692</v>
      </c>
      <c r="B204" s="186"/>
      <c r="C204" s="187" t="s">
        <v>466</v>
      </c>
      <c r="D204" s="188" t="s">
        <v>49</v>
      </c>
      <c r="E204" s="180" t="s">
        <v>196</v>
      </c>
      <c r="F204" s="180"/>
      <c r="G204" s="180"/>
      <c r="H204" s="180">
        <f t="shared" si="9"/>
        <v>0</v>
      </c>
      <c r="I204" s="181">
        <f t="shared" si="10"/>
        <v>0</v>
      </c>
      <c r="J204" s="182">
        <f t="shared" si="11"/>
        <v>0</v>
      </c>
      <c r="K204" s="180">
        <f t="shared" si="12"/>
        <v>0</v>
      </c>
      <c r="L204" s="183"/>
      <c r="M204" s="184"/>
    </row>
    <row r="205" spans="1:13">
      <c r="A205" s="185" t="s">
        <v>693</v>
      </c>
      <c r="B205" s="186"/>
      <c r="C205" s="187" t="s">
        <v>505</v>
      </c>
      <c r="D205" s="188" t="s">
        <v>49</v>
      </c>
      <c r="E205" s="180" t="s">
        <v>196</v>
      </c>
      <c r="F205" s="180"/>
      <c r="G205" s="180"/>
      <c r="H205" s="180">
        <f t="shared" ref="H205:H268" si="13">F205+G205</f>
        <v>0</v>
      </c>
      <c r="I205" s="181">
        <f t="shared" ref="I205:I268" si="14">E205*F205</f>
        <v>0</v>
      </c>
      <c r="J205" s="182">
        <f t="shared" ref="J205:J268" si="15">E205*G205</f>
        <v>0</v>
      </c>
      <c r="K205" s="180">
        <f t="shared" ref="K205:K268" si="16">I205+J205</f>
        <v>0</v>
      </c>
      <c r="L205" s="183"/>
      <c r="M205" s="184"/>
    </row>
    <row r="206" spans="1:13">
      <c r="A206" s="185" t="s">
        <v>694</v>
      </c>
      <c r="B206" s="186"/>
      <c r="C206" s="187" t="s">
        <v>467</v>
      </c>
      <c r="D206" s="188" t="s">
        <v>49</v>
      </c>
      <c r="E206" s="180" t="s">
        <v>196</v>
      </c>
      <c r="F206" s="180"/>
      <c r="G206" s="180"/>
      <c r="H206" s="180">
        <f t="shared" si="13"/>
        <v>0</v>
      </c>
      <c r="I206" s="181">
        <f t="shared" si="14"/>
        <v>0</v>
      </c>
      <c r="J206" s="182">
        <f t="shared" si="15"/>
        <v>0</v>
      </c>
      <c r="K206" s="180">
        <f t="shared" si="16"/>
        <v>0</v>
      </c>
      <c r="L206" s="183"/>
      <c r="M206" s="184"/>
    </row>
    <row r="207" spans="1:13">
      <c r="A207" s="185" t="s">
        <v>695</v>
      </c>
      <c r="B207" s="186"/>
      <c r="C207" s="187" t="s">
        <v>468</v>
      </c>
      <c r="D207" s="188" t="s">
        <v>49</v>
      </c>
      <c r="E207" s="180" t="s">
        <v>196</v>
      </c>
      <c r="F207" s="180"/>
      <c r="G207" s="180"/>
      <c r="H207" s="180">
        <f t="shared" si="13"/>
        <v>0</v>
      </c>
      <c r="I207" s="181">
        <f t="shared" si="14"/>
        <v>0</v>
      </c>
      <c r="J207" s="182">
        <f t="shared" si="15"/>
        <v>0</v>
      </c>
      <c r="K207" s="180">
        <f t="shared" si="16"/>
        <v>0</v>
      </c>
      <c r="L207" s="183"/>
      <c r="M207" s="184"/>
    </row>
    <row r="208" spans="1:13">
      <c r="A208" s="185" t="s">
        <v>696</v>
      </c>
      <c r="B208" s="186"/>
      <c r="C208" s="187" t="s">
        <v>469</v>
      </c>
      <c r="D208" s="188" t="s">
        <v>49</v>
      </c>
      <c r="E208" s="180" t="s">
        <v>196</v>
      </c>
      <c r="F208" s="180"/>
      <c r="G208" s="180"/>
      <c r="H208" s="180">
        <f t="shared" si="13"/>
        <v>0</v>
      </c>
      <c r="I208" s="181">
        <f t="shared" si="14"/>
        <v>0</v>
      </c>
      <c r="J208" s="182">
        <f t="shared" si="15"/>
        <v>0</v>
      </c>
      <c r="K208" s="180">
        <f t="shared" si="16"/>
        <v>0</v>
      </c>
      <c r="L208" s="183"/>
      <c r="M208" s="184"/>
    </row>
    <row r="209" spans="1:13">
      <c r="A209" s="185" t="s">
        <v>697</v>
      </c>
      <c r="B209" s="186"/>
      <c r="C209" s="187" t="s">
        <v>470</v>
      </c>
      <c r="D209" s="188" t="s">
        <v>49</v>
      </c>
      <c r="E209" s="180" t="s">
        <v>196</v>
      </c>
      <c r="F209" s="180"/>
      <c r="G209" s="180"/>
      <c r="H209" s="180">
        <f t="shared" si="13"/>
        <v>0</v>
      </c>
      <c r="I209" s="181">
        <f t="shared" si="14"/>
        <v>0</v>
      </c>
      <c r="J209" s="182">
        <f t="shared" si="15"/>
        <v>0</v>
      </c>
      <c r="K209" s="180">
        <f t="shared" si="16"/>
        <v>0</v>
      </c>
      <c r="L209" s="183"/>
      <c r="M209" s="184"/>
    </row>
    <row r="210" spans="1:13">
      <c r="A210" s="185" t="s">
        <v>698</v>
      </c>
      <c r="B210" s="186"/>
      <c r="C210" s="187" t="s">
        <v>472</v>
      </c>
      <c r="D210" s="188" t="s">
        <v>49</v>
      </c>
      <c r="E210" s="180" t="s">
        <v>196</v>
      </c>
      <c r="F210" s="180"/>
      <c r="G210" s="180"/>
      <c r="H210" s="180">
        <f t="shared" si="13"/>
        <v>0</v>
      </c>
      <c r="I210" s="181">
        <f t="shared" si="14"/>
        <v>0</v>
      </c>
      <c r="J210" s="182">
        <f t="shared" si="15"/>
        <v>0</v>
      </c>
      <c r="K210" s="180">
        <f t="shared" si="16"/>
        <v>0</v>
      </c>
      <c r="L210" s="183"/>
      <c r="M210" s="184"/>
    </row>
    <row r="211" spans="1:13" ht="20.399999999999999">
      <c r="A211" s="185" t="s">
        <v>699</v>
      </c>
      <c r="B211" s="186"/>
      <c r="C211" s="187" t="s">
        <v>653</v>
      </c>
      <c r="D211" s="188" t="s">
        <v>49</v>
      </c>
      <c r="E211" s="180" t="s">
        <v>196</v>
      </c>
      <c r="F211" s="180"/>
      <c r="G211" s="180"/>
      <c r="H211" s="180">
        <f t="shared" si="13"/>
        <v>0</v>
      </c>
      <c r="I211" s="181">
        <f t="shared" si="14"/>
        <v>0</v>
      </c>
      <c r="J211" s="182">
        <f t="shared" si="15"/>
        <v>0</v>
      </c>
      <c r="K211" s="180">
        <f t="shared" si="16"/>
        <v>0</v>
      </c>
      <c r="L211" s="183"/>
      <c r="M211" s="184"/>
    </row>
    <row r="212" spans="1:13">
      <c r="A212" s="185" t="s">
        <v>700</v>
      </c>
      <c r="B212" s="186"/>
      <c r="C212" s="187" t="s">
        <v>655</v>
      </c>
      <c r="D212" s="188" t="s">
        <v>49</v>
      </c>
      <c r="E212" s="180" t="s">
        <v>196</v>
      </c>
      <c r="F212" s="180"/>
      <c r="G212" s="180"/>
      <c r="H212" s="180">
        <f t="shared" si="13"/>
        <v>0</v>
      </c>
      <c r="I212" s="181">
        <f t="shared" si="14"/>
        <v>0</v>
      </c>
      <c r="J212" s="182">
        <f t="shared" si="15"/>
        <v>0</v>
      </c>
      <c r="K212" s="180">
        <f t="shared" si="16"/>
        <v>0</v>
      </c>
      <c r="L212" s="183"/>
      <c r="M212" s="184"/>
    </row>
    <row r="213" spans="1:13">
      <c r="A213" s="185" t="s">
        <v>701</v>
      </c>
      <c r="B213" s="186"/>
      <c r="C213" s="187" t="s">
        <v>657</v>
      </c>
      <c r="D213" s="188" t="s">
        <v>49</v>
      </c>
      <c r="E213" s="180" t="s">
        <v>196</v>
      </c>
      <c r="F213" s="180"/>
      <c r="G213" s="180"/>
      <c r="H213" s="180">
        <f t="shared" si="13"/>
        <v>0</v>
      </c>
      <c r="I213" s="181">
        <f t="shared" si="14"/>
        <v>0</v>
      </c>
      <c r="J213" s="182">
        <f t="shared" si="15"/>
        <v>0</v>
      </c>
      <c r="K213" s="180">
        <f t="shared" si="16"/>
        <v>0</v>
      </c>
      <c r="L213" s="183"/>
      <c r="M213" s="184"/>
    </row>
    <row r="214" spans="1:13">
      <c r="A214" s="185" t="s">
        <v>702</v>
      </c>
      <c r="B214" s="186"/>
      <c r="C214" s="187" t="s">
        <v>659</v>
      </c>
      <c r="D214" s="188" t="s">
        <v>49</v>
      </c>
      <c r="E214" s="180" t="s">
        <v>196</v>
      </c>
      <c r="F214" s="180"/>
      <c r="G214" s="180"/>
      <c r="H214" s="180">
        <f t="shared" si="13"/>
        <v>0</v>
      </c>
      <c r="I214" s="181">
        <f t="shared" si="14"/>
        <v>0</v>
      </c>
      <c r="J214" s="182">
        <f t="shared" si="15"/>
        <v>0</v>
      </c>
      <c r="K214" s="180">
        <f t="shared" si="16"/>
        <v>0</v>
      </c>
      <c r="L214" s="183"/>
      <c r="M214" s="184"/>
    </row>
    <row r="215" spans="1:13">
      <c r="A215" s="185" t="s">
        <v>703</v>
      </c>
      <c r="B215" s="186"/>
      <c r="C215" s="187" t="s">
        <v>661</v>
      </c>
      <c r="D215" s="188" t="s">
        <v>49</v>
      </c>
      <c r="E215" s="180" t="s">
        <v>196</v>
      </c>
      <c r="F215" s="180"/>
      <c r="G215" s="180"/>
      <c r="H215" s="180">
        <f t="shared" si="13"/>
        <v>0</v>
      </c>
      <c r="I215" s="181">
        <f t="shared" si="14"/>
        <v>0</v>
      </c>
      <c r="J215" s="182">
        <f t="shared" si="15"/>
        <v>0</v>
      </c>
      <c r="K215" s="180">
        <f t="shared" si="16"/>
        <v>0</v>
      </c>
      <c r="L215" s="183"/>
      <c r="M215" s="184"/>
    </row>
    <row r="216" spans="1:13">
      <c r="A216" s="185" t="s">
        <v>704</v>
      </c>
      <c r="B216" s="186"/>
      <c r="C216" s="187" t="s">
        <v>663</v>
      </c>
      <c r="D216" s="188" t="s">
        <v>49</v>
      </c>
      <c r="E216" s="180" t="s">
        <v>196</v>
      </c>
      <c r="F216" s="180"/>
      <c r="G216" s="180"/>
      <c r="H216" s="180">
        <f t="shared" si="13"/>
        <v>0</v>
      </c>
      <c r="I216" s="181">
        <f t="shared" si="14"/>
        <v>0</v>
      </c>
      <c r="J216" s="182">
        <f t="shared" si="15"/>
        <v>0</v>
      </c>
      <c r="K216" s="180">
        <f t="shared" si="16"/>
        <v>0</v>
      </c>
      <c r="L216" s="183"/>
      <c r="M216" s="184"/>
    </row>
    <row r="217" spans="1:13">
      <c r="A217" s="185"/>
      <c r="B217" s="186"/>
      <c r="C217" s="187"/>
      <c r="D217" s="188"/>
      <c r="E217" s="180"/>
      <c r="F217" s="180"/>
      <c r="G217" s="180"/>
      <c r="H217" s="180">
        <f t="shared" si="13"/>
        <v>0</v>
      </c>
      <c r="I217" s="181">
        <f t="shared" si="14"/>
        <v>0</v>
      </c>
      <c r="J217" s="182">
        <f t="shared" si="15"/>
        <v>0</v>
      </c>
      <c r="K217" s="180">
        <f t="shared" si="16"/>
        <v>0</v>
      </c>
      <c r="L217" s="183"/>
      <c r="M217" s="184"/>
    </row>
    <row r="218" spans="1:13">
      <c r="A218" s="175" t="s">
        <v>705</v>
      </c>
      <c r="B218" s="186"/>
      <c r="C218" s="177" t="s">
        <v>706</v>
      </c>
      <c r="D218" s="178" t="s">
        <v>49</v>
      </c>
      <c r="E218" s="189">
        <v>1</v>
      </c>
      <c r="F218" s="180"/>
      <c r="G218" s="180"/>
      <c r="H218" s="180">
        <f t="shared" si="13"/>
        <v>0</v>
      </c>
      <c r="I218" s="181">
        <f t="shared" si="14"/>
        <v>0</v>
      </c>
      <c r="J218" s="182">
        <f t="shared" si="15"/>
        <v>0</v>
      </c>
      <c r="K218" s="180">
        <f t="shared" si="16"/>
        <v>0</v>
      </c>
      <c r="L218" s="183"/>
      <c r="M218" s="184"/>
    </row>
    <row r="219" spans="1:13">
      <c r="A219" s="185" t="s">
        <v>707</v>
      </c>
      <c r="B219" s="186"/>
      <c r="C219" s="187" t="s">
        <v>526</v>
      </c>
      <c r="D219" s="188" t="s">
        <v>49</v>
      </c>
      <c r="E219" s="180" t="s">
        <v>196</v>
      </c>
      <c r="F219" s="180"/>
      <c r="G219" s="180"/>
      <c r="H219" s="180">
        <f t="shared" si="13"/>
        <v>0</v>
      </c>
      <c r="I219" s="181">
        <f t="shared" si="14"/>
        <v>0</v>
      </c>
      <c r="J219" s="182">
        <f t="shared" si="15"/>
        <v>0</v>
      </c>
      <c r="K219" s="180">
        <f t="shared" si="16"/>
        <v>0</v>
      </c>
      <c r="L219" s="183"/>
      <c r="M219" s="184"/>
    </row>
    <row r="220" spans="1:13" ht="20.399999999999999">
      <c r="A220" s="185" t="s">
        <v>708</v>
      </c>
      <c r="B220" s="186"/>
      <c r="C220" s="187" t="s">
        <v>528</v>
      </c>
      <c r="D220" s="188" t="s">
        <v>49</v>
      </c>
      <c r="E220" s="180" t="s">
        <v>196</v>
      </c>
      <c r="F220" s="180"/>
      <c r="G220" s="180"/>
      <c r="H220" s="180">
        <f t="shared" si="13"/>
        <v>0</v>
      </c>
      <c r="I220" s="181">
        <f t="shared" si="14"/>
        <v>0</v>
      </c>
      <c r="J220" s="182">
        <f t="shared" si="15"/>
        <v>0</v>
      </c>
      <c r="K220" s="180">
        <f t="shared" si="16"/>
        <v>0</v>
      </c>
      <c r="L220" s="183"/>
      <c r="M220" s="184"/>
    </row>
    <row r="221" spans="1:13">
      <c r="A221" s="185" t="s">
        <v>709</v>
      </c>
      <c r="B221" s="186"/>
      <c r="C221" s="187" t="s">
        <v>441</v>
      </c>
      <c r="D221" s="188" t="s">
        <v>49</v>
      </c>
      <c r="E221" s="180" t="s">
        <v>193</v>
      </c>
      <c r="F221" s="180"/>
      <c r="G221" s="180"/>
      <c r="H221" s="180">
        <f t="shared" si="13"/>
        <v>0</v>
      </c>
      <c r="I221" s="181">
        <f t="shared" si="14"/>
        <v>0</v>
      </c>
      <c r="J221" s="182">
        <f t="shared" si="15"/>
        <v>0</v>
      </c>
      <c r="K221" s="180">
        <f t="shared" si="16"/>
        <v>0</v>
      </c>
      <c r="L221" s="183"/>
      <c r="M221" s="184"/>
    </row>
    <row r="222" spans="1:13">
      <c r="A222" s="185" t="s">
        <v>710</v>
      </c>
      <c r="B222" s="186"/>
      <c r="C222" s="187" t="s">
        <v>442</v>
      </c>
      <c r="D222" s="188" t="s">
        <v>49</v>
      </c>
      <c r="E222" s="180" t="s">
        <v>195</v>
      </c>
      <c r="F222" s="180"/>
      <c r="G222" s="180"/>
      <c r="H222" s="180">
        <f t="shared" si="13"/>
        <v>0</v>
      </c>
      <c r="I222" s="181">
        <f t="shared" si="14"/>
        <v>0</v>
      </c>
      <c r="J222" s="182">
        <f t="shared" si="15"/>
        <v>0</v>
      </c>
      <c r="K222" s="180">
        <f t="shared" si="16"/>
        <v>0</v>
      </c>
      <c r="L222" s="183"/>
      <c r="M222" s="184"/>
    </row>
    <row r="223" spans="1:13">
      <c r="A223" s="185" t="s">
        <v>711</v>
      </c>
      <c r="B223" s="186"/>
      <c r="C223" s="187" t="s">
        <v>443</v>
      </c>
      <c r="D223" s="188" t="s">
        <v>49</v>
      </c>
      <c r="E223" s="180" t="s">
        <v>195</v>
      </c>
      <c r="F223" s="180"/>
      <c r="G223" s="180"/>
      <c r="H223" s="180">
        <f t="shared" si="13"/>
        <v>0</v>
      </c>
      <c r="I223" s="181">
        <f t="shared" si="14"/>
        <v>0</v>
      </c>
      <c r="J223" s="182">
        <f t="shared" si="15"/>
        <v>0</v>
      </c>
      <c r="K223" s="180">
        <f t="shared" si="16"/>
        <v>0</v>
      </c>
      <c r="L223" s="183"/>
      <c r="M223" s="184"/>
    </row>
    <row r="224" spans="1:13">
      <c r="A224" s="185" t="s">
        <v>712</v>
      </c>
      <c r="B224" s="186"/>
      <c r="C224" s="187" t="s">
        <v>535</v>
      </c>
      <c r="D224" s="188" t="s">
        <v>49</v>
      </c>
      <c r="E224" s="180" t="s">
        <v>196</v>
      </c>
      <c r="F224" s="180"/>
      <c r="G224" s="180"/>
      <c r="H224" s="180">
        <f t="shared" si="13"/>
        <v>0</v>
      </c>
      <c r="I224" s="181">
        <f t="shared" si="14"/>
        <v>0</v>
      </c>
      <c r="J224" s="182">
        <f t="shared" si="15"/>
        <v>0</v>
      </c>
      <c r="K224" s="180">
        <f t="shared" si="16"/>
        <v>0</v>
      </c>
      <c r="L224" s="183"/>
      <c r="M224" s="184"/>
    </row>
    <row r="225" spans="1:13">
      <c r="A225" s="185" t="s">
        <v>713</v>
      </c>
      <c r="B225" s="186"/>
      <c r="C225" s="187" t="s">
        <v>445</v>
      </c>
      <c r="D225" s="188" t="s">
        <v>49</v>
      </c>
      <c r="E225" s="180" t="s">
        <v>193</v>
      </c>
      <c r="F225" s="180"/>
      <c r="G225" s="180"/>
      <c r="H225" s="180">
        <f t="shared" si="13"/>
        <v>0</v>
      </c>
      <c r="I225" s="181">
        <f t="shared" si="14"/>
        <v>0</v>
      </c>
      <c r="J225" s="182">
        <f t="shared" si="15"/>
        <v>0</v>
      </c>
      <c r="K225" s="180">
        <f t="shared" si="16"/>
        <v>0</v>
      </c>
      <c r="L225" s="183"/>
      <c r="M225" s="184"/>
    </row>
    <row r="226" spans="1:13">
      <c r="A226" s="185" t="s">
        <v>714</v>
      </c>
      <c r="B226" s="186"/>
      <c r="C226" s="187" t="s">
        <v>446</v>
      </c>
      <c r="D226" s="188" t="s">
        <v>49</v>
      </c>
      <c r="E226" s="180" t="s">
        <v>447</v>
      </c>
      <c r="F226" s="180"/>
      <c r="G226" s="180"/>
      <c r="H226" s="180">
        <f t="shared" si="13"/>
        <v>0</v>
      </c>
      <c r="I226" s="181">
        <f t="shared" si="14"/>
        <v>0</v>
      </c>
      <c r="J226" s="182">
        <f t="shared" si="15"/>
        <v>0</v>
      </c>
      <c r="K226" s="180">
        <f t="shared" si="16"/>
        <v>0</v>
      </c>
      <c r="L226" s="183"/>
      <c r="M226" s="184"/>
    </row>
    <row r="227" spans="1:13">
      <c r="A227" s="185" t="s">
        <v>715</v>
      </c>
      <c r="B227" s="186"/>
      <c r="C227" s="187" t="s">
        <v>448</v>
      </c>
      <c r="D227" s="188" t="s">
        <v>49</v>
      </c>
      <c r="E227" s="180" t="s">
        <v>488</v>
      </c>
      <c r="F227" s="180"/>
      <c r="G227" s="180"/>
      <c r="H227" s="180">
        <f t="shared" si="13"/>
        <v>0</v>
      </c>
      <c r="I227" s="181">
        <f t="shared" si="14"/>
        <v>0</v>
      </c>
      <c r="J227" s="182">
        <f t="shared" si="15"/>
        <v>0</v>
      </c>
      <c r="K227" s="180">
        <f t="shared" si="16"/>
        <v>0</v>
      </c>
      <c r="L227" s="183"/>
      <c r="M227" s="184"/>
    </row>
    <row r="228" spans="1:13">
      <c r="A228" s="185" t="s">
        <v>716</v>
      </c>
      <c r="B228" s="186"/>
      <c r="C228" s="187" t="s">
        <v>450</v>
      </c>
      <c r="D228" s="188" t="s">
        <v>49</v>
      </c>
      <c r="E228" s="180" t="s">
        <v>449</v>
      </c>
      <c r="F228" s="180"/>
      <c r="G228" s="180"/>
      <c r="H228" s="180">
        <f t="shared" si="13"/>
        <v>0</v>
      </c>
      <c r="I228" s="181">
        <f t="shared" si="14"/>
        <v>0</v>
      </c>
      <c r="J228" s="182">
        <f t="shared" si="15"/>
        <v>0</v>
      </c>
      <c r="K228" s="180">
        <f t="shared" si="16"/>
        <v>0</v>
      </c>
      <c r="L228" s="183"/>
      <c r="M228" s="184"/>
    </row>
    <row r="229" spans="1:13">
      <c r="A229" s="185" t="s">
        <v>717</v>
      </c>
      <c r="B229" s="186"/>
      <c r="C229" s="187" t="s">
        <v>451</v>
      </c>
      <c r="D229" s="188" t="s">
        <v>49</v>
      </c>
      <c r="E229" s="180" t="s">
        <v>196</v>
      </c>
      <c r="F229" s="180"/>
      <c r="G229" s="180"/>
      <c r="H229" s="180">
        <f t="shared" si="13"/>
        <v>0</v>
      </c>
      <c r="I229" s="181">
        <f t="shared" si="14"/>
        <v>0</v>
      </c>
      <c r="J229" s="182">
        <f t="shared" si="15"/>
        <v>0</v>
      </c>
      <c r="K229" s="180">
        <f t="shared" si="16"/>
        <v>0</v>
      </c>
      <c r="L229" s="183"/>
      <c r="M229" s="184"/>
    </row>
    <row r="230" spans="1:13" ht="20.399999999999999">
      <c r="A230" s="185" t="s">
        <v>718</v>
      </c>
      <c r="B230" s="186"/>
      <c r="C230" s="187" t="s">
        <v>624</v>
      </c>
      <c r="D230" s="188" t="s">
        <v>49</v>
      </c>
      <c r="E230" s="180" t="s">
        <v>196</v>
      </c>
      <c r="F230" s="180"/>
      <c r="G230" s="180"/>
      <c r="H230" s="180">
        <f t="shared" si="13"/>
        <v>0</v>
      </c>
      <c r="I230" s="181">
        <f t="shared" si="14"/>
        <v>0</v>
      </c>
      <c r="J230" s="182">
        <f t="shared" si="15"/>
        <v>0</v>
      </c>
      <c r="K230" s="180">
        <f t="shared" si="16"/>
        <v>0</v>
      </c>
      <c r="L230" s="183"/>
      <c r="M230" s="184"/>
    </row>
    <row r="231" spans="1:13">
      <c r="A231" s="185" t="s">
        <v>719</v>
      </c>
      <c r="B231" s="186"/>
      <c r="C231" s="187" t="s">
        <v>626</v>
      </c>
      <c r="D231" s="188" t="s">
        <v>49</v>
      </c>
      <c r="E231" s="180" t="s">
        <v>196</v>
      </c>
      <c r="F231" s="180"/>
      <c r="G231" s="180"/>
      <c r="H231" s="180">
        <f t="shared" si="13"/>
        <v>0</v>
      </c>
      <c r="I231" s="181">
        <f t="shared" si="14"/>
        <v>0</v>
      </c>
      <c r="J231" s="182">
        <f t="shared" si="15"/>
        <v>0</v>
      </c>
      <c r="K231" s="180">
        <f t="shared" si="16"/>
        <v>0</v>
      </c>
      <c r="L231" s="183"/>
      <c r="M231" s="184"/>
    </row>
    <row r="232" spans="1:13">
      <c r="A232" s="185" t="s">
        <v>720</v>
      </c>
      <c r="B232" s="186"/>
      <c r="C232" s="187" t="s">
        <v>461</v>
      </c>
      <c r="D232" s="188" t="s">
        <v>49</v>
      </c>
      <c r="E232" s="180" t="s">
        <v>449</v>
      </c>
      <c r="F232" s="180"/>
      <c r="G232" s="180"/>
      <c r="H232" s="180">
        <f t="shared" si="13"/>
        <v>0</v>
      </c>
      <c r="I232" s="181">
        <f t="shared" si="14"/>
        <v>0</v>
      </c>
      <c r="J232" s="182">
        <f t="shared" si="15"/>
        <v>0</v>
      </c>
      <c r="K232" s="180">
        <f t="shared" si="16"/>
        <v>0</v>
      </c>
      <c r="L232" s="183"/>
      <c r="M232" s="184"/>
    </row>
    <row r="233" spans="1:13">
      <c r="A233" s="185" t="s">
        <v>721</v>
      </c>
      <c r="B233" s="188"/>
      <c r="C233" s="187" t="s">
        <v>629</v>
      </c>
      <c r="D233" s="188" t="s">
        <v>49</v>
      </c>
      <c r="E233" s="180" t="s">
        <v>196</v>
      </c>
      <c r="F233" s="180"/>
      <c r="G233" s="180"/>
      <c r="H233" s="180">
        <f t="shared" si="13"/>
        <v>0</v>
      </c>
      <c r="I233" s="181">
        <f t="shared" si="14"/>
        <v>0</v>
      </c>
      <c r="J233" s="182">
        <f t="shared" si="15"/>
        <v>0</v>
      </c>
      <c r="K233" s="180">
        <f t="shared" si="16"/>
        <v>0</v>
      </c>
      <c r="L233" s="183"/>
      <c r="M233" s="184"/>
    </row>
    <row r="234" spans="1:13">
      <c r="A234" s="185" t="s">
        <v>722</v>
      </c>
      <c r="B234" s="188"/>
      <c r="C234" s="187" t="s">
        <v>462</v>
      </c>
      <c r="D234" s="188" t="s">
        <v>49</v>
      </c>
      <c r="E234" s="180" t="s">
        <v>196</v>
      </c>
      <c r="F234" s="180"/>
      <c r="G234" s="180"/>
      <c r="H234" s="180">
        <f t="shared" si="13"/>
        <v>0</v>
      </c>
      <c r="I234" s="181">
        <f t="shared" si="14"/>
        <v>0</v>
      </c>
      <c r="J234" s="182">
        <f t="shared" si="15"/>
        <v>0</v>
      </c>
      <c r="K234" s="180">
        <f t="shared" si="16"/>
        <v>0</v>
      </c>
      <c r="L234" s="183"/>
      <c r="M234" s="184"/>
    </row>
    <row r="235" spans="1:13">
      <c r="A235" s="185" t="s">
        <v>723</v>
      </c>
      <c r="B235" s="186"/>
      <c r="C235" s="187" t="s">
        <v>572</v>
      </c>
      <c r="D235" s="188" t="s">
        <v>49</v>
      </c>
      <c r="E235" s="180" t="s">
        <v>488</v>
      </c>
      <c r="F235" s="180"/>
      <c r="G235" s="180"/>
      <c r="H235" s="180">
        <f t="shared" si="13"/>
        <v>0</v>
      </c>
      <c r="I235" s="181">
        <f t="shared" si="14"/>
        <v>0</v>
      </c>
      <c r="J235" s="182">
        <f t="shared" si="15"/>
        <v>0</v>
      </c>
      <c r="K235" s="180">
        <f t="shared" si="16"/>
        <v>0</v>
      </c>
      <c r="L235" s="183"/>
      <c r="M235" s="184"/>
    </row>
    <row r="236" spans="1:13">
      <c r="A236" s="185" t="s">
        <v>724</v>
      </c>
      <c r="B236" s="186"/>
      <c r="C236" s="187" t="s">
        <v>574</v>
      </c>
      <c r="D236" s="188" t="s">
        <v>49</v>
      </c>
      <c r="E236" s="180" t="s">
        <v>488</v>
      </c>
      <c r="F236" s="180"/>
      <c r="G236" s="180"/>
      <c r="H236" s="180">
        <f t="shared" si="13"/>
        <v>0</v>
      </c>
      <c r="I236" s="181">
        <f t="shared" si="14"/>
        <v>0</v>
      </c>
      <c r="J236" s="182">
        <f t="shared" si="15"/>
        <v>0</v>
      </c>
      <c r="K236" s="180">
        <f t="shared" si="16"/>
        <v>0</v>
      </c>
      <c r="L236" s="183"/>
      <c r="M236" s="184"/>
    </row>
    <row r="237" spans="1:13">
      <c r="A237" s="185" t="s">
        <v>725</v>
      </c>
      <c r="B237" s="186"/>
      <c r="C237" s="187" t="s">
        <v>574</v>
      </c>
      <c r="D237" s="188" t="s">
        <v>49</v>
      </c>
      <c r="E237" s="180" t="s">
        <v>196</v>
      </c>
      <c r="F237" s="180"/>
      <c r="G237" s="180"/>
      <c r="H237" s="180">
        <f t="shared" si="13"/>
        <v>0</v>
      </c>
      <c r="I237" s="181">
        <f t="shared" si="14"/>
        <v>0</v>
      </c>
      <c r="J237" s="182">
        <f t="shared" si="15"/>
        <v>0</v>
      </c>
      <c r="K237" s="180">
        <f t="shared" si="16"/>
        <v>0</v>
      </c>
      <c r="L237" s="183"/>
      <c r="M237" s="184"/>
    </row>
    <row r="238" spans="1:13">
      <c r="A238" s="185" t="s">
        <v>726</v>
      </c>
      <c r="B238" s="186"/>
      <c r="C238" s="187" t="s">
        <v>576</v>
      </c>
      <c r="D238" s="188" t="s">
        <v>49</v>
      </c>
      <c r="E238" s="180" t="s">
        <v>192</v>
      </c>
      <c r="F238" s="180"/>
      <c r="G238" s="180"/>
      <c r="H238" s="180">
        <f t="shared" si="13"/>
        <v>0</v>
      </c>
      <c r="I238" s="181">
        <f t="shared" si="14"/>
        <v>0</v>
      </c>
      <c r="J238" s="182">
        <f t="shared" si="15"/>
        <v>0</v>
      </c>
      <c r="K238" s="180">
        <f t="shared" si="16"/>
        <v>0</v>
      </c>
      <c r="L238" s="183"/>
      <c r="M238" s="184"/>
    </row>
    <row r="239" spans="1:13">
      <c r="A239" s="185" t="s">
        <v>727</v>
      </c>
      <c r="B239" s="186"/>
      <c r="C239" s="187" t="s">
        <v>636</v>
      </c>
      <c r="D239" s="188" t="s">
        <v>49</v>
      </c>
      <c r="E239" s="180" t="s">
        <v>196</v>
      </c>
      <c r="F239" s="180"/>
      <c r="G239" s="180"/>
      <c r="H239" s="180">
        <f t="shared" si="13"/>
        <v>0</v>
      </c>
      <c r="I239" s="181">
        <f t="shared" si="14"/>
        <v>0</v>
      </c>
      <c r="J239" s="182">
        <f t="shared" si="15"/>
        <v>0</v>
      </c>
      <c r="K239" s="180">
        <f t="shared" si="16"/>
        <v>0</v>
      </c>
      <c r="L239" s="183"/>
      <c r="M239" s="184"/>
    </row>
    <row r="240" spans="1:13">
      <c r="A240" s="185" t="s">
        <v>728</v>
      </c>
      <c r="B240" s="186"/>
      <c r="C240" s="187" t="s">
        <v>578</v>
      </c>
      <c r="D240" s="188" t="s">
        <v>49</v>
      </c>
      <c r="E240" s="180" t="s">
        <v>488</v>
      </c>
      <c r="F240" s="180"/>
      <c r="G240" s="180"/>
      <c r="H240" s="180">
        <f t="shared" si="13"/>
        <v>0</v>
      </c>
      <c r="I240" s="181">
        <f t="shared" si="14"/>
        <v>0</v>
      </c>
      <c r="J240" s="182">
        <f t="shared" si="15"/>
        <v>0</v>
      </c>
      <c r="K240" s="180">
        <f t="shared" si="16"/>
        <v>0</v>
      </c>
      <c r="L240" s="183"/>
      <c r="M240" s="184"/>
    </row>
    <row r="241" spans="1:13">
      <c r="A241" s="185" t="s">
        <v>729</v>
      </c>
      <c r="B241" s="186"/>
      <c r="C241" s="187" t="s">
        <v>639</v>
      </c>
      <c r="D241" s="188" t="s">
        <v>49</v>
      </c>
      <c r="E241" s="180" t="s">
        <v>196</v>
      </c>
      <c r="F241" s="180"/>
      <c r="G241" s="180"/>
      <c r="H241" s="180">
        <f t="shared" si="13"/>
        <v>0</v>
      </c>
      <c r="I241" s="181">
        <f t="shared" si="14"/>
        <v>0</v>
      </c>
      <c r="J241" s="182">
        <f t="shared" si="15"/>
        <v>0</v>
      </c>
      <c r="K241" s="180">
        <f t="shared" si="16"/>
        <v>0</v>
      </c>
      <c r="L241" s="183"/>
      <c r="M241" s="184"/>
    </row>
    <row r="242" spans="1:13">
      <c r="A242" s="185" t="s">
        <v>730</v>
      </c>
      <c r="B242" s="186"/>
      <c r="C242" s="187" t="s">
        <v>641</v>
      </c>
      <c r="D242" s="188" t="s">
        <v>49</v>
      </c>
      <c r="E242" s="180" t="s">
        <v>196</v>
      </c>
      <c r="F242" s="180"/>
      <c r="G242" s="180"/>
      <c r="H242" s="180">
        <f t="shared" si="13"/>
        <v>0</v>
      </c>
      <c r="I242" s="181">
        <f t="shared" si="14"/>
        <v>0</v>
      </c>
      <c r="J242" s="182">
        <f t="shared" si="15"/>
        <v>0</v>
      </c>
      <c r="K242" s="180">
        <f t="shared" si="16"/>
        <v>0</v>
      </c>
      <c r="L242" s="183"/>
      <c r="M242" s="184"/>
    </row>
    <row r="243" spans="1:13">
      <c r="A243" s="185" t="s">
        <v>731</v>
      </c>
      <c r="B243" s="186"/>
      <c r="C243" s="187" t="s">
        <v>582</v>
      </c>
      <c r="D243" s="188" t="s">
        <v>49</v>
      </c>
      <c r="E243" s="180" t="s">
        <v>488</v>
      </c>
      <c r="F243" s="180"/>
      <c r="G243" s="180"/>
      <c r="H243" s="180">
        <f t="shared" si="13"/>
        <v>0</v>
      </c>
      <c r="I243" s="181">
        <f t="shared" si="14"/>
        <v>0</v>
      </c>
      <c r="J243" s="182">
        <f t="shared" si="15"/>
        <v>0</v>
      </c>
      <c r="K243" s="180">
        <f t="shared" si="16"/>
        <v>0</v>
      </c>
      <c r="L243" s="183"/>
      <c r="M243" s="184"/>
    </row>
    <row r="244" spans="1:13">
      <c r="A244" s="185" t="s">
        <v>732</v>
      </c>
      <c r="B244" s="186"/>
      <c r="C244" s="187" t="s">
        <v>644</v>
      </c>
      <c r="D244" s="188" t="s">
        <v>49</v>
      </c>
      <c r="E244" s="180" t="s">
        <v>196</v>
      </c>
      <c r="F244" s="180"/>
      <c r="G244" s="180"/>
      <c r="H244" s="180">
        <f t="shared" si="13"/>
        <v>0</v>
      </c>
      <c r="I244" s="181">
        <f t="shared" si="14"/>
        <v>0</v>
      </c>
      <c r="J244" s="182">
        <f t="shared" si="15"/>
        <v>0</v>
      </c>
      <c r="K244" s="180">
        <f t="shared" si="16"/>
        <v>0</v>
      </c>
      <c r="L244" s="183"/>
      <c r="M244" s="184"/>
    </row>
    <row r="245" spans="1:13">
      <c r="A245" s="185" t="s">
        <v>733</v>
      </c>
      <c r="B245" s="186"/>
      <c r="C245" s="187" t="s">
        <v>466</v>
      </c>
      <c r="D245" s="188" t="s">
        <v>49</v>
      </c>
      <c r="E245" s="180" t="s">
        <v>196</v>
      </c>
      <c r="F245" s="180"/>
      <c r="G245" s="180"/>
      <c r="H245" s="180">
        <f t="shared" si="13"/>
        <v>0</v>
      </c>
      <c r="I245" s="181">
        <f t="shared" si="14"/>
        <v>0</v>
      </c>
      <c r="J245" s="182">
        <f t="shared" si="15"/>
        <v>0</v>
      </c>
      <c r="K245" s="180">
        <f t="shared" si="16"/>
        <v>0</v>
      </c>
      <c r="L245" s="183"/>
      <c r="M245" s="184"/>
    </row>
    <row r="246" spans="1:13">
      <c r="A246" s="185" t="s">
        <v>734</v>
      </c>
      <c r="B246" s="186"/>
      <c r="C246" s="187" t="s">
        <v>505</v>
      </c>
      <c r="D246" s="188" t="s">
        <v>49</v>
      </c>
      <c r="E246" s="180" t="s">
        <v>196</v>
      </c>
      <c r="F246" s="180"/>
      <c r="G246" s="180"/>
      <c r="H246" s="180">
        <f t="shared" si="13"/>
        <v>0</v>
      </c>
      <c r="I246" s="181">
        <f t="shared" si="14"/>
        <v>0</v>
      </c>
      <c r="J246" s="182">
        <f t="shared" si="15"/>
        <v>0</v>
      </c>
      <c r="K246" s="180">
        <f t="shared" si="16"/>
        <v>0</v>
      </c>
      <c r="L246" s="183"/>
      <c r="M246" s="184"/>
    </row>
    <row r="247" spans="1:13">
      <c r="A247" s="185" t="s">
        <v>735</v>
      </c>
      <c r="B247" s="186"/>
      <c r="C247" s="187" t="s">
        <v>467</v>
      </c>
      <c r="D247" s="188" t="s">
        <v>49</v>
      </c>
      <c r="E247" s="180" t="s">
        <v>196</v>
      </c>
      <c r="F247" s="180"/>
      <c r="G247" s="180"/>
      <c r="H247" s="180">
        <f t="shared" si="13"/>
        <v>0</v>
      </c>
      <c r="I247" s="181">
        <f t="shared" si="14"/>
        <v>0</v>
      </c>
      <c r="J247" s="182">
        <f t="shared" si="15"/>
        <v>0</v>
      </c>
      <c r="K247" s="180">
        <f t="shared" si="16"/>
        <v>0</v>
      </c>
      <c r="L247" s="183"/>
      <c r="M247" s="184"/>
    </row>
    <row r="248" spans="1:13">
      <c r="A248" s="185" t="s">
        <v>736</v>
      </c>
      <c r="B248" s="186"/>
      <c r="C248" s="187" t="s">
        <v>468</v>
      </c>
      <c r="D248" s="188" t="s">
        <v>49</v>
      </c>
      <c r="E248" s="180" t="s">
        <v>196</v>
      </c>
      <c r="F248" s="180"/>
      <c r="G248" s="180"/>
      <c r="H248" s="180">
        <f t="shared" si="13"/>
        <v>0</v>
      </c>
      <c r="I248" s="181">
        <f t="shared" si="14"/>
        <v>0</v>
      </c>
      <c r="J248" s="182">
        <f t="shared" si="15"/>
        <v>0</v>
      </c>
      <c r="K248" s="180">
        <f t="shared" si="16"/>
        <v>0</v>
      </c>
      <c r="L248" s="183"/>
      <c r="M248" s="184"/>
    </row>
    <row r="249" spans="1:13">
      <c r="A249" s="185" t="s">
        <v>737</v>
      </c>
      <c r="B249" s="186"/>
      <c r="C249" s="187" t="s">
        <v>469</v>
      </c>
      <c r="D249" s="188" t="s">
        <v>49</v>
      </c>
      <c r="E249" s="180" t="s">
        <v>196</v>
      </c>
      <c r="F249" s="180"/>
      <c r="G249" s="180"/>
      <c r="H249" s="180">
        <f t="shared" si="13"/>
        <v>0</v>
      </c>
      <c r="I249" s="181">
        <f t="shared" si="14"/>
        <v>0</v>
      </c>
      <c r="J249" s="182">
        <f t="shared" si="15"/>
        <v>0</v>
      </c>
      <c r="K249" s="180">
        <f t="shared" si="16"/>
        <v>0</v>
      </c>
      <c r="L249" s="183"/>
      <c r="M249" s="184"/>
    </row>
    <row r="250" spans="1:13">
      <c r="A250" s="185" t="s">
        <v>738</v>
      </c>
      <c r="B250" s="186"/>
      <c r="C250" s="187" t="s">
        <v>470</v>
      </c>
      <c r="D250" s="188" t="s">
        <v>49</v>
      </c>
      <c r="E250" s="180" t="s">
        <v>196</v>
      </c>
      <c r="F250" s="180"/>
      <c r="G250" s="180"/>
      <c r="H250" s="180">
        <f t="shared" si="13"/>
        <v>0</v>
      </c>
      <c r="I250" s="181">
        <f t="shared" si="14"/>
        <v>0</v>
      </c>
      <c r="J250" s="182">
        <f t="shared" si="15"/>
        <v>0</v>
      </c>
      <c r="K250" s="180">
        <f t="shared" si="16"/>
        <v>0</v>
      </c>
      <c r="L250" s="183"/>
      <c r="M250" s="184"/>
    </row>
    <row r="251" spans="1:13">
      <c r="A251" s="185" t="s">
        <v>739</v>
      </c>
      <c r="B251" s="186"/>
      <c r="C251" s="187" t="s">
        <v>472</v>
      </c>
      <c r="D251" s="188" t="s">
        <v>49</v>
      </c>
      <c r="E251" s="180" t="s">
        <v>196</v>
      </c>
      <c r="F251" s="180"/>
      <c r="G251" s="180"/>
      <c r="H251" s="180">
        <f t="shared" si="13"/>
        <v>0</v>
      </c>
      <c r="I251" s="181">
        <f t="shared" si="14"/>
        <v>0</v>
      </c>
      <c r="J251" s="182">
        <f t="shared" si="15"/>
        <v>0</v>
      </c>
      <c r="K251" s="180">
        <f t="shared" si="16"/>
        <v>0</v>
      </c>
      <c r="L251" s="183"/>
      <c r="M251" s="184"/>
    </row>
    <row r="252" spans="1:13" ht="20.399999999999999">
      <c r="A252" s="185" t="s">
        <v>740</v>
      </c>
      <c r="B252" s="186"/>
      <c r="C252" s="187" t="s">
        <v>653</v>
      </c>
      <c r="D252" s="188" t="s">
        <v>49</v>
      </c>
      <c r="E252" s="180" t="s">
        <v>196</v>
      </c>
      <c r="F252" s="180"/>
      <c r="G252" s="180"/>
      <c r="H252" s="180">
        <f t="shared" si="13"/>
        <v>0</v>
      </c>
      <c r="I252" s="181">
        <f t="shared" si="14"/>
        <v>0</v>
      </c>
      <c r="J252" s="182">
        <f t="shared" si="15"/>
        <v>0</v>
      </c>
      <c r="K252" s="180">
        <f t="shared" si="16"/>
        <v>0</v>
      </c>
      <c r="L252" s="183"/>
      <c r="M252" s="184"/>
    </row>
    <row r="253" spans="1:13">
      <c r="A253" s="185" t="s">
        <v>741</v>
      </c>
      <c r="B253" s="186"/>
      <c r="C253" s="187" t="s">
        <v>655</v>
      </c>
      <c r="D253" s="188" t="s">
        <v>49</v>
      </c>
      <c r="E253" s="180" t="s">
        <v>196</v>
      </c>
      <c r="F253" s="180"/>
      <c r="G253" s="180"/>
      <c r="H253" s="180">
        <f t="shared" si="13"/>
        <v>0</v>
      </c>
      <c r="I253" s="181">
        <f t="shared" si="14"/>
        <v>0</v>
      </c>
      <c r="J253" s="182">
        <f t="shared" si="15"/>
        <v>0</v>
      </c>
      <c r="K253" s="180">
        <f t="shared" si="16"/>
        <v>0</v>
      </c>
      <c r="L253" s="183"/>
      <c r="M253" s="184"/>
    </row>
    <row r="254" spans="1:13">
      <c r="A254" s="185" t="s">
        <v>742</v>
      </c>
      <c r="B254" s="186"/>
      <c r="C254" s="187" t="s">
        <v>657</v>
      </c>
      <c r="D254" s="188" t="s">
        <v>49</v>
      </c>
      <c r="E254" s="180" t="s">
        <v>196</v>
      </c>
      <c r="F254" s="180"/>
      <c r="G254" s="180"/>
      <c r="H254" s="180">
        <f t="shared" si="13"/>
        <v>0</v>
      </c>
      <c r="I254" s="181">
        <f t="shared" si="14"/>
        <v>0</v>
      </c>
      <c r="J254" s="182">
        <f t="shared" si="15"/>
        <v>0</v>
      </c>
      <c r="K254" s="180">
        <f t="shared" si="16"/>
        <v>0</v>
      </c>
      <c r="L254" s="183"/>
      <c r="M254" s="184"/>
    </row>
    <row r="255" spans="1:13">
      <c r="A255" s="185" t="s">
        <v>743</v>
      </c>
      <c r="B255" s="186"/>
      <c r="C255" s="187" t="s">
        <v>659</v>
      </c>
      <c r="D255" s="188" t="s">
        <v>49</v>
      </c>
      <c r="E255" s="180" t="s">
        <v>196</v>
      </c>
      <c r="F255" s="180"/>
      <c r="G255" s="180"/>
      <c r="H255" s="180">
        <f t="shared" si="13"/>
        <v>0</v>
      </c>
      <c r="I255" s="181">
        <f t="shared" si="14"/>
        <v>0</v>
      </c>
      <c r="J255" s="182">
        <f t="shared" si="15"/>
        <v>0</v>
      </c>
      <c r="K255" s="180">
        <f t="shared" si="16"/>
        <v>0</v>
      </c>
      <c r="L255" s="183"/>
      <c r="M255" s="184"/>
    </row>
    <row r="256" spans="1:13">
      <c r="A256" s="185" t="s">
        <v>744</v>
      </c>
      <c r="B256" s="186"/>
      <c r="C256" s="187" t="s">
        <v>661</v>
      </c>
      <c r="D256" s="188" t="s">
        <v>49</v>
      </c>
      <c r="E256" s="180" t="s">
        <v>196</v>
      </c>
      <c r="F256" s="180"/>
      <c r="G256" s="180"/>
      <c r="H256" s="180">
        <f t="shared" si="13"/>
        <v>0</v>
      </c>
      <c r="I256" s="181">
        <f t="shared" si="14"/>
        <v>0</v>
      </c>
      <c r="J256" s="182">
        <f t="shared" si="15"/>
        <v>0</v>
      </c>
      <c r="K256" s="180">
        <f t="shared" si="16"/>
        <v>0</v>
      </c>
      <c r="L256" s="183"/>
      <c r="M256" s="184"/>
    </row>
    <row r="257" spans="1:13">
      <c r="A257" s="185" t="s">
        <v>745</v>
      </c>
      <c r="B257" s="186"/>
      <c r="C257" s="187" t="s">
        <v>663</v>
      </c>
      <c r="D257" s="188" t="s">
        <v>49</v>
      </c>
      <c r="E257" s="180" t="s">
        <v>196</v>
      </c>
      <c r="F257" s="180"/>
      <c r="G257" s="180"/>
      <c r="H257" s="180">
        <f t="shared" si="13"/>
        <v>0</v>
      </c>
      <c r="I257" s="181">
        <f t="shared" si="14"/>
        <v>0</v>
      </c>
      <c r="J257" s="182">
        <f t="shared" si="15"/>
        <v>0</v>
      </c>
      <c r="K257" s="180">
        <f t="shared" si="16"/>
        <v>0</v>
      </c>
      <c r="L257" s="183"/>
      <c r="M257" s="184"/>
    </row>
    <row r="258" spans="1:13">
      <c r="A258" s="185"/>
      <c r="B258" s="186"/>
      <c r="C258" s="187"/>
      <c r="D258" s="188"/>
      <c r="E258" s="180"/>
      <c r="F258" s="180"/>
      <c r="G258" s="180"/>
      <c r="H258" s="180">
        <f t="shared" si="13"/>
        <v>0</v>
      </c>
      <c r="I258" s="181">
        <f t="shared" si="14"/>
        <v>0</v>
      </c>
      <c r="J258" s="182">
        <f t="shared" si="15"/>
        <v>0</v>
      </c>
      <c r="K258" s="180">
        <f t="shared" si="16"/>
        <v>0</v>
      </c>
      <c r="L258" s="183"/>
      <c r="M258" s="184"/>
    </row>
    <row r="259" spans="1:13">
      <c r="A259" s="175" t="s">
        <v>746</v>
      </c>
      <c r="B259" s="186"/>
      <c r="C259" s="177" t="s">
        <v>747</v>
      </c>
      <c r="D259" s="178" t="s">
        <v>49</v>
      </c>
      <c r="E259" s="189">
        <v>1</v>
      </c>
      <c r="F259" s="180"/>
      <c r="G259" s="180"/>
      <c r="H259" s="180">
        <f t="shared" si="13"/>
        <v>0</v>
      </c>
      <c r="I259" s="181">
        <f t="shared" si="14"/>
        <v>0</v>
      </c>
      <c r="J259" s="182">
        <f t="shared" si="15"/>
        <v>0</v>
      </c>
      <c r="K259" s="180">
        <f t="shared" si="16"/>
        <v>0</v>
      </c>
      <c r="L259" s="183"/>
      <c r="M259" s="184"/>
    </row>
    <row r="260" spans="1:13">
      <c r="A260" s="185" t="s">
        <v>748</v>
      </c>
      <c r="B260" s="186"/>
      <c r="C260" s="187" t="s">
        <v>526</v>
      </c>
      <c r="D260" s="188" t="s">
        <v>49</v>
      </c>
      <c r="E260" s="180" t="s">
        <v>196</v>
      </c>
      <c r="F260" s="180"/>
      <c r="G260" s="180"/>
      <c r="H260" s="180">
        <f t="shared" si="13"/>
        <v>0</v>
      </c>
      <c r="I260" s="181">
        <f t="shared" si="14"/>
        <v>0</v>
      </c>
      <c r="J260" s="182">
        <f t="shared" si="15"/>
        <v>0</v>
      </c>
      <c r="K260" s="180">
        <f t="shared" si="16"/>
        <v>0</v>
      </c>
      <c r="L260" s="183"/>
      <c r="M260" s="184"/>
    </row>
    <row r="261" spans="1:13" ht="20.399999999999999">
      <c r="A261" s="185" t="s">
        <v>749</v>
      </c>
      <c r="B261" s="186"/>
      <c r="C261" s="187" t="s">
        <v>528</v>
      </c>
      <c r="D261" s="188" t="s">
        <v>49</v>
      </c>
      <c r="E261" s="180" t="s">
        <v>196</v>
      </c>
      <c r="F261" s="180"/>
      <c r="G261" s="180"/>
      <c r="H261" s="180">
        <f t="shared" si="13"/>
        <v>0</v>
      </c>
      <c r="I261" s="181">
        <f t="shared" si="14"/>
        <v>0</v>
      </c>
      <c r="J261" s="182">
        <f t="shared" si="15"/>
        <v>0</v>
      </c>
      <c r="K261" s="180">
        <f t="shared" si="16"/>
        <v>0</v>
      </c>
      <c r="L261" s="183"/>
      <c r="M261" s="184"/>
    </row>
    <row r="262" spans="1:13">
      <c r="A262" s="185" t="s">
        <v>750</v>
      </c>
      <c r="B262" s="186"/>
      <c r="C262" s="187" t="s">
        <v>441</v>
      </c>
      <c r="D262" s="188" t="s">
        <v>49</v>
      </c>
      <c r="E262" s="180" t="s">
        <v>193</v>
      </c>
      <c r="F262" s="180"/>
      <c r="G262" s="180"/>
      <c r="H262" s="180">
        <f t="shared" si="13"/>
        <v>0</v>
      </c>
      <c r="I262" s="181">
        <f t="shared" si="14"/>
        <v>0</v>
      </c>
      <c r="J262" s="182">
        <f t="shared" si="15"/>
        <v>0</v>
      </c>
      <c r="K262" s="180">
        <f t="shared" si="16"/>
        <v>0</v>
      </c>
      <c r="L262" s="183"/>
      <c r="M262" s="184"/>
    </row>
    <row r="263" spans="1:13">
      <c r="A263" s="185" t="s">
        <v>751</v>
      </c>
      <c r="B263" s="186"/>
      <c r="C263" s="187" t="s">
        <v>442</v>
      </c>
      <c r="D263" s="188" t="s">
        <v>49</v>
      </c>
      <c r="E263" s="180" t="s">
        <v>195</v>
      </c>
      <c r="F263" s="180"/>
      <c r="G263" s="180"/>
      <c r="H263" s="180">
        <f t="shared" si="13"/>
        <v>0</v>
      </c>
      <c r="I263" s="181">
        <f t="shared" si="14"/>
        <v>0</v>
      </c>
      <c r="J263" s="182">
        <f t="shared" si="15"/>
        <v>0</v>
      </c>
      <c r="K263" s="180">
        <f t="shared" si="16"/>
        <v>0</v>
      </c>
      <c r="L263" s="183"/>
      <c r="M263" s="184"/>
    </row>
    <row r="264" spans="1:13">
      <c r="A264" s="185" t="s">
        <v>752</v>
      </c>
      <c r="B264" s="186"/>
      <c r="C264" s="187" t="s">
        <v>443</v>
      </c>
      <c r="D264" s="188" t="s">
        <v>49</v>
      </c>
      <c r="E264" s="180" t="s">
        <v>195</v>
      </c>
      <c r="F264" s="180"/>
      <c r="G264" s="180"/>
      <c r="H264" s="180">
        <f t="shared" si="13"/>
        <v>0</v>
      </c>
      <c r="I264" s="181">
        <f t="shared" si="14"/>
        <v>0</v>
      </c>
      <c r="J264" s="182">
        <f t="shared" si="15"/>
        <v>0</v>
      </c>
      <c r="K264" s="180">
        <f t="shared" si="16"/>
        <v>0</v>
      </c>
      <c r="L264" s="183"/>
      <c r="M264" s="184"/>
    </row>
    <row r="265" spans="1:13">
      <c r="A265" s="185" t="s">
        <v>753</v>
      </c>
      <c r="B265" s="186"/>
      <c r="C265" s="187" t="s">
        <v>535</v>
      </c>
      <c r="D265" s="188" t="s">
        <v>49</v>
      </c>
      <c r="E265" s="180" t="s">
        <v>196</v>
      </c>
      <c r="F265" s="180"/>
      <c r="G265" s="180"/>
      <c r="H265" s="180">
        <f t="shared" si="13"/>
        <v>0</v>
      </c>
      <c r="I265" s="181">
        <f t="shared" si="14"/>
        <v>0</v>
      </c>
      <c r="J265" s="182">
        <f t="shared" si="15"/>
        <v>0</v>
      </c>
      <c r="K265" s="180">
        <f t="shared" si="16"/>
        <v>0</v>
      </c>
      <c r="L265" s="183"/>
      <c r="M265" s="184"/>
    </row>
    <row r="266" spans="1:13">
      <c r="A266" s="185" t="s">
        <v>754</v>
      </c>
      <c r="B266" s="186"/>
      <c r="C266" s="187" t="s">
        <v>445</v>
      </c>
      <c r="D266" s="188" t="s">
        <v>49</v>
      </c>
      <c r="E266" s="180" t="s">
        <v>193</v>
      </c>
      <c r="F266" s="180"/>
      <c r="G266" s="180"/>
      <c r="H266" s="180">
        <f t="shared" si="13"/>
        <v>0</v>
      </c>
      <c r="I266" s="181">
        <f t="shared" si="14"/>
        <v>0</v>
      </c>
      <c r="J266" s="182">
        <f t="shared" si="15"/>
        <v>0</v>
      </c>
      <c r="K266" s="180">
        <f t="shared" si="16"/>
        <v>0</v>
      </c>
      <c r="L266" s="183"/>
      <c r="M266" s="184"/>
    </row>
    <row r="267" spans="1:13">
      <c r="A267" s="185" t="s">
        <v>755</v>
      </c>
      <c r="B267" s="186"/>
      <c r="C267" s="187" t="s">
        <v>446</v>
      </c>
      <c r="D267" s="188" t="s">
        <v>49</v>
      </c>
      <c r="E267" s="180" t="s">
        <v>447</v>
      </c>
      <c r="F267" s="180"/>
      <c r="G267" s="180"/>
      <c r="H267" s="180">
        <f t="shared" si="13"/>
        <v>0</v>
      </c>
      <c r="I267" s="181">
        <f t="shared" si="14"/>
        <v>0</v>
      </c>
      <c r="J267" s="182">
        <f t="shared" si="15"/>
        <v>0</v>
      </c>
      <c r="K267" s="180">
        <f t="shared" si="16"/>
        <v>0</v>
      </c>
      <c r="L267" s="183"/>
      <c r="M267" s="184"/>
    </row>
    <row r="268" spans="1:13">
      <c r="A268" s="185" t="s">
        <v>756</v>
      </c>
      <c r="B268" s="186"/>
      <c r="C268" s="187" t="s">
        <v>448</v>
      </c>
      <c r="D268" s="188" t="s">
        <v>49</v>
      </c>
      <c r="E268" s="180" t="s">
        <v>488</v>
      </c>
      <c r="F268" s="180"/>
      <c r="G268" s="180"/>
      <c r="H268" s="180">
        <f t="shared" si="13"/>
        <v>0</v>
      </c>
      <c r="I268" s="181">
        <f t="shared" si="14"/>
        <v>0</v>
      </c>
      <c r="J268" s="182">
        <f t="shared" si="15"/>
        <v>0</v>
      </c>
      <c r="K268" s="180">
        <f t="shared" si="16"/>
        <v>0</v>
      </c>
      <c r="L268" s="183"/>
      <c r="M268" s="184"/>
    </row>
    <row r="269" spans="1:13">
      <c r="A269" s="185" t="s">
        <v>757</v>
      </c>
      <c r="B269" s="186"/>
      <c r="C269" s="187" t="s">
        <v>450</v>
      </c>
      <c r="D269" s="188" t="s">
        <v>49</v>
      </c>
      <c r="E269" s="180" t="s">
        <v>449</v>
      </c>
      <c r="F269" s="180"/>
      <c r="G269" s="180"/>
      <c r="H269" s="180">
        <f t="shared" ref="H269:H332" si="17">F269+G269</f>
        <v>0</v>
      </c>
      <c r="I269" s="181">
        <f t="shared" ref="I269:I332" si="18">E269*F269</f>
        <v>0</v>
      </c>
      <c r="J269" s="182">
        <f t="shared" ref="J269:J332" si="19">E269*G269</f>
        <v>0</v>
      </c>
      <c r="K269" s="180">
        <f t="shared" ref="K269:K332" si="20">I269+J269</f>
        <v>0</v>
      </c>
      <c r="L269" s="183"/>
      <c r="M269" s="184"/>
    </row>
    <row r="270" spans="1:13">
      <c r="A270" s="185" t="s">
        <v>758</v>
      </c>
      <c r="B270" s="186"/>
      <c r="C270" s="187" t="s">
        <v>451</v>
      </c>
      <c r="D270" s="188" t="s">
        <v>49</v>
      </c>
      <c r="E270" s="180" t="s">
        <v>196</v>
      </c>
      <c r="F270" s="180"/>
      <c r="G270" s="180"/>
      <c r="H270" s="180">
        <f t="shared" si="17"/>
        <v>0</v>
      </c>
      <c r="I270" s="181">
        <f t="shared" si="18"/>
        <v>0</v>
      </c>
      <c r="J270" s="182">
        <f t="shared" si="19"/>
        <v>0</v>
      </c>
      <c r="K270" s="180">
        <f t="shared" si="20"/>
        <v>0</v>
      </c>
      <c r="L270" s="183"/>
      <c r="M270" s="184"/>
    </row>
    <row r="271" spans="1:13" ht="20.399999999999999">
      <c r="A271" s="185" t="s">
        <v>759</v>
      </c>
      <c r="B271" s="186"/>
      <c r="C271" s="187" t="s">
        <v>624</v>
      </c>
      <c r="D271" s="188" t="s">
        <v>49</v>
      </c>
      <c r="E271" s="180" t="s">
        <v>196</v>
      </c>
      <c r="F271" s="180"/>
      <c r="G271" s="180"/>
      <c r="H271" s="180">
        <f t="shared" si="17"/>
        <v>0</v>
      </c>
      <c r="I271" s="181">
        <f t="shared" si="18"/>
        <v>0</v>
      </c>
      <c r="J271" s="182">
        <f t="shared" si="19"/>
        <v>0</v>
      </c>
      <c r="K271" s="180">
        <f t="shared" si="20"/>
        <v>0</v>
      </c>
      <c r="L271" s="183"/>
      <c r="M271" s="184"/>
    </row>
    <row r="272" spans="1:13">
      <c r="A272" s="185" t="s">
        <v>760</v>
      </c>
      <c r="B272" s="186"/>
      <c r="C272" s="187" t="s">
        <v>626</v>
      </c>
      <c r="D272" s="188" t="s">
        <v>49</v>
      </c>
      <c r="E272" s="180" t="s">
        <v>196</v>
      </c>
      <c r="F272" s="180"/>
      <c r="G272" s="180"/>
      <c r="H272" s="180">
        <f t="shared" si="17"/>
        <v>0</v>
      </c>
      <c r="I272" s="181">
        <f t="shared" si="18"/>
        <v>0</v>
      </c>
      <c r="J272" s="182">
        <f t="shared" si="19"/>
        <v>0</v>
      </c>
      <c r="K272" s="180">
        <f t="shared" si="20"/>
        <v>0</v>
      </c>
      <c r="L272" s="183"/>
      <c r="M272" s="184"/>
    </row>
    <row r="273" spans="1:13">
      <c r="A273" s="185" t="s">
        <v>761</v>
      </c>
      <c r="B273" s="186"/>
      <c r="C273" s="187" t="s">
        <v>461</v>
      </c>
      <c r="D273" s="188" t="s">
        <v>49</v>
      </c>
      <c r="E273" s="180" t="s">
        <v>449</v>
      </c>
      <c r="F273" s="180"/>
      <c r="G273" s="180"/>
      <c r="H273" s="180">
        <f t="shared" si="17"/>
        <v>0</v>
      </c>
      <c r="I273" s="181">
        <f t="shared" si="18"/>
        <v>0</v>
      </c>
      <c r="J273" s="182">
        <f t="shared" si="19"/>
        <v>0</v>
      </c>
      <c r="K273" s="180">
        <f t="shared" si="20"/>
        <v>0</v>
      </c>
      <c r="L273" s="183"/>
      <c r="M273" s="184"/>
    </row>
    <row r="274" spans="1:13">
      <c r="A274" s="185" t="s">
        <v>762</v>
      </c>
      <c r="B274" s="186"/>
      <c r="C274" s="187" t="s">
        <v>629</v>
      </c>
      <c r="D274" s="188" t="s">
        <v>49</v>
      </c>
      <c r="E274" s="180" t="s">
        <v>196</v>
      </c>
      <c r="F274" s="180"/>
      <c r="G274" s="180"/>
      <c r="H274" s="180">
        <f t="shared" si="17"/>
        <v>0</v>
      </c>
      <c r="I274" s="181">
        <f t="shared" si="18"/>
        <v>0</v>
      </c>
      <c r="J274" s="182">
        <f t="shared" si="19"/>
        <v>0</v>
      </c>
      <c r="K274" s="180">
        <f t="shared" si="20"/>
        <v>0</v>
      </c>
      <c r="L274" s="183"/>
      <c r="M274" s="184"/>
    </row>
    <row r="275" spans="1:13">
      <c r="A275" s="185" t="s">
        <v>763</v>
      </c>
      <c r="B275" s="186"/>
      <c r="C275" s="187" t="s">
        <v>462</v>
      </c>
      <c r="D275" s="188" t="s">
        <v>49</v>
      </c>
      <c r="E275" s="180" t="s">
        <v>196</v>
      </c>
      <c r="F275" s="180"/>
      <c r="G275" s="180"/>
      <c r="H275" s="180">
        <f t="shared" si="17"/>
        <v>0</v>
      </c>
      <c r="I275" s="181">
        <f t="shared" si="18"/>
        <v>0</v>
      </c>
      <c r="J275" s="182">
        <f t="shared" si="19"/>
        <v>0</v>
      </c>
      <c r="K275" s="180">
        <f t="shared" si="20"/>
        <v>0</v>
      </c>
      <c r="L275" s="183"/>
      <c r="M275" s="184"/>
    </row>
    <row r="276" spans="1:13">
      <c r="A276" s="185" t="s">
        <v>764</v>
      </c>
      <c r="B276" s="186"/>
      <c r="C276" s="187" t="s">
        <v>572</v>
      </c>
      <c r="D276" s="188" t="s">
        <v>49</v>
      </c>
      <c r="E276" s="180" t="s">
        <v>488</v>
      </c>
      <c r="F276" s="180"/>
      <c r="G276" s="180"/>
      <c r="H276" s="180">
        <f t="shared" si="17"/>
        <v>0</v>
      </c>
      <c r="I276" s="181">
        <f t="shared" si="18"/>
        <v>0</v>
      </c>
      <c r="J276" s="182">
        <f t="shared" si="19"/>
        <v>0</v>
      </c>
      <c r="K276" s="180">
        <f t="shared" si="20"/>
        <v>0</v>
      </c>
      <c r="L276" s="183"/>
      <c r="M276" s="184"/>
    </row>
    <row r="277" spans="1:13">
      <c r="A277" s="185" t="s">
        <v>765</v>
      </c>
      <c r="B277" s="186"/>
      <c r="C277" s="187" t="s">
        <v>574</v>
      </c>
      <c r="D277" s="188" t="s">
        <v>49</v>
      </c>
      <c r="E277" s="180" t="s">
        <v>488</v>
      </c>
      <c r="F277" s="180"/>
      <c r="G277" s="180"/>
      <c r="H277" s="180">
        <f t="shared" si="17"/>
        <v>0</v>
      </c>
      <c r="I277" s="181">
        <f t="shared" si="18"/>
        <v>0</v>
      </c>
      <c r="J277" s="182">
        <f t="shared" si="19"/>
        <v>0</v>
      </c>
      <c r="K277" s="180">
        <f t="shared" si="20"/>
        <v>0</v>
      </c>
      <c r="L277" s="183"/>
      <c r="M277" s="184"/>
    </row>
    <row r="278" spans="1:13">
      <c r="A278" s="185" t="s">
        <v>766</v>
      </c>
      <c r="B278" s="186"/>
      <c r="C278" s="187" t="s">
        <v>574</v>
      </c>
      <c r="D278" s="188" t="s">
        <v>49</v>
      </c>
      <c r="E278" s="180" t="s">
        <v>196</v>
      </c>
      <c r="F278" s="180"/>
      <c r="G278" s="180"/>
      <c r="H278" s="180">
        <f t="shared" si="17"/>
        <v>0</v>
      </c>
      <c r="I278" s="181">
        <f t="shared" si="18"/>
        <v>0</v>
      </c>
      <c r="J278" s="182">
        <f t="shared" si="19"/>
        <v>0</v>
      </c>
      <c r="K278" s="180">
        <f t="shared" si="20"/>
        <v>0</v>
      </c>
      <c r="L278" s="183"/>
      <c r="M278" s="184"/>
    </row>
    <row r="279" spans="1:13">
      <c r="A279" s="185" t="s">
        <v>767</v>
      </c>
      <c r="B279" s="186"/>
      <c r="C279" s="187" t="s">
        <v>576</v>
      </c>
      <c r="D279" s="188" t="s">
        <v>49</v>
      </c>
      <c r="E279" s="180" t="s">
        <v>192</v>
      </c>
      <c r="F279" s="180"/>
      <c r="G279" s="180"/>
      <c r="H279" s="180">
        <f t="shared" si="17"/>
        <v>0</v>
      </c>
      <c r="I279" s="181">
        <f t="shared" si="18"/>
        <v>0</v>
      </c>
      <c r="J279" s="182">
        <f t="shared" si="19"/>
        <v>0</v>
      </c>
      <c r="K279" s="180">
        <f t="shared" si="20"/>
        <v>0</v>
      </c>
      <c r="L279" s="183"/>
      <c r="M279" s="184"/>
    </row>
    <row r="280" spans="1:13">
      <c r="A280" s="185" t="s">
        <v>768</v>
      </c>
      <c r="B280" s="186"/>
      <c r="C280" s="187" t="s">
        <v>636</v>
      </c>
      <c r="D280" s="188" t="s">
        <v>49</v>
      </c>
      <c r="E280" s="180" t="s">
        <v>196</v>
      </c>
      <c r="F280" s="180"/>
      <c r="G280" s="180"/>
      <c r="H280" s="180">
        <f t="shared" si="17"/>
        <v>0</v>
      </c>
      <c r="I280" s="181">
        <f t="shared" si="18"/>
        <v>0</v>
      </c>
      <c r="J280" s="182">
        <f t="shared" si="19"/>
        <v>0</v>
      </c>
      <c r="K280" s="180">
        <f t="shared" si="20"/>
        <v>0</v>
      </c>
      <c r="L280" s="183"/>
      <c r="M280" s="184"/>
    </row>
    <row r="281" spans="1:13">
      <c r="A281" s="185" t="s">
        <v>769</v>
      </c>
      <c r="B281" s="186"/>
      <c r="C281" s="187" t="s">
        <v>578</v>
      </c>
      <c r="D281" s="188" t="s">
        <v>49</v>
      </c>
      <c r="E281" s="180" t="s">
        <v>488</v>
      </c>
      <c r="F281" s="180"/>
      <c r="G281" s="180"/>
      <c r="H281" s="180">
        <f t="shared" si="17"/>
        <v>0</v>
      </c>
      <c r="I281" s="181">
        <f t="shared" si="18"/>
        <v>0</v>
      </c>
      <c r="J281" s="182">
        <f t="shared" si="19"/>
        <v>0</v>
      </c>
      <c r="K281" s="180">
        <f t="shared" si="20"/>
        <v>0</v>
      </c>
      <c r="L281" s="183"/>
      <c r="M281" s="184"/>
    </row>
    <row r="282" spans="1:13">
      <c r="A282" s="185" t="s">
        <v>770</v>
      </c>
      <c r="B282" s="188"/>
      <c r="C282" s="187" t="s">
        <v>639</v>
      </c>
      <c r="D282" s="188" t="s">
        <v>49</v>
      </c>
      <c r="E282" s="180" t="s">
        <v>196</v>
      </c>
      <c r="F282" s="180"/>
      <c r="G282" s="180"/>
      <c r="H282" s="180">
        <f t="shared" si="17"/>
        <v>0</v>
      </c>
      <c r="I282" s="181">
        <f t="shared" si="18"/>
        <v>0</v>
      </c>
      <c r="J282" s="182">
        <f t="shared" si="19"/>
        <v>0</v>
      </c>
      <c r="K282" s="180">
        <f t="shared" si="20"/>
        <v>0</v>
      </c>
      <c r="L282" s="183"/>
      <c r="M282" s="184"/>
    </row>
    <row r="283" spans="1:13">
      <c r="A283" s="185" t="s">
        <v>771</v>
      </c>
      <c r="B283" s="188"/>
      <c r="C283" s="187" t="s">
        <v>641</v>
      </c>
      <c r="D283" s="188" t="s">
        <v>49</v>
      </c>
      <c r="E283" s="180" t="s">
        <v>196</v>
      </c>
      <c r="F283" s="180"/>
      <c r="G283" s="180"/>
      <c r="H283" s="180">
        <f t="shared" si="17"/>
        <v>0</v>
      </c>
      <c r="I283" s="181">
        <f t="shared" si="18"/>
        <v>0</v>
      </c>
      <c r="J283" s="182">
        <f t="shared" si="19"/>
        <v>0</v>
      </c>
      <c r="K283" s="180">
        <f t="shared" si="20"/>
        <v>0</v>
      </c>
      <c r="L283" s="183"/>
      <c r="M283" s="184"/>
    </row>
    <row r="284" spans="1:13">
      <c r="A284" s="185" t="s">
        <v>772</v>
      </c>
      <c r="B284" s="186"/>
      <c r="C284" s="187" t="s">
        <v>582</v>
      </c>
      <c r="D284" s="188" t="s">
        <v>49</v>
      </c>
      <c r="E284" s="180" t="s">
        <v>488</v>
      </c>
      <c r="F284" s="180"/>
      <c r="G284" s="180"/>
      <c r="H284" s="180">
        <f t="shared" si="17"/>
        <v>0</v>
      </c>
      <c r="I284" s="181">
        <f t="shared" si="18"/>
        <v>0</v>
      </c>
      <c r="J284" s="182">
        <f t="shared" si="19"/>
        <v>0</v>
      </c>
      <c r="K284" s="180">
        <f t="shared" si="20"/>
        <v>0</v>
      </c>
      <c r="L284" s="183"/>
      <c r="M284" s="184"/>
    </row>
    <row r="285" spans="1:13">
      <c r="A285" s="185" t="s">
        <v>773</v>
      </c>
      <c r="B285" s="186"/>
      <c r="C285" s="187" t="s">
        <v>644</v>
      </c>
      <c r="D285" s="188" t="s">
        <v>49</v>
      </c>
      <c r="E285" s="180" t="s">
        <v>196</v>
      </c>
      <c r="F285" s="180"/>
      <c r="G285" s="180"/>
      <c r="H285" s="180">
        <f t="shared" si="17"/>
        <v>0</v>
      </c>
      <c r="I285" s="181">
        <f t="shared" si="18"/>
        <v>0</v>
      </c>
      <c r="J285" s="182">
        <f t="shared" si="19"/>
        <v>0</v>
      </c>
      <c r="K285" s="180">
        <f t="shared" si="20"/>
        <v>0</v>
      </c>
      <c r="L285" s="183"/>
      <c r="M285" s="184"/>
    </row>
    <row r="286" spans="1:13">
      <c r="A286" s="185" t="s">
        <v>774</v>
      </c>
      <c r="B286" s="186"/>
      <c r="C286" s="187" t="s">
        <v>466</v>
      </c>
      <c r="D286" s="188" t="s">
        <v>49</v>
      </c>
      <c r="E286" s="180" t="s">
        <v>196</v>
      </c>
      <c r="F286" s="180"/>
      <c r="G286" s="180"/>
      <c r="H286" s="180">
        <f t="shared" si="17"/>
        <v>0</v>
      </c>
      <c r="I286" s="181">
        <f t="shared" si="18"/>
        <v>0</v>
      </c>
      <c r="J286" s="182">
        <f t="shared" si="19"/>
        <v>0</v>
      </c>
      <c r="K286" s="180">
        <f t="shared" si="20"/>
        <v>0</v>
      </c>
      <c r="L286" s="183"/>
      <c r="M286" s="184"/>
    </row>
    <row r="287" spans="1:13">
      <c r="A287" s="185" t="s">
        <v>775</v>
      </c>
      <c r="B287" s="186"/>
      <c r="C287" s="187" t="s">
        <v>505</v>
      </c>
      <c r="D287" s="188" t="s">
        <v>49</v>
      </c>
      <c r="E287" s="180" t="s">
        <v>196</v>
      </c>
      <c r="F287" s="180"/>
      <c r="G287" s="180"/>
      <c r="H287" s="180">
        <f t="shared" si="17"/>
        <v>0</v>
      </c>
      <c r="I287" s="181">
        <f t="shared" si="18"/>
        <v>0</v>
      </c>
      <c r="J287" s="182">
        <f t="shared" si="19"/>
        <v>0</v>
      </c>
      <c r="K287" s="180">
        <f t="shared" si="20"/>
        <v>0</v>
      </c>
      <c r="L287" s="183"/>
      <c r="M287" s="184"/>
    </row>
    <row r="288" spans="1:13">
      <c r="A288" s="185" t="s">
        <v>776</v>
      </c>
      <c r="B288" s="186"/>
      <c r="C288" s="187" t="s">
        <v>467</v>
      </c>
      <c r="D288" s="188" t="s">
        <v>49</v>
      </c>
      <c r="E288" s="180" t="s">
        <v>196</v>
      </c>
      <c r="F288" s="180"/>
      <c r="G288" s="180"/>
      <c r="H288" s="180">
        <f t="shared" si="17"/>
        <v>0</v>
      </c>
      <c r="I288" s="181">
        <f t="shared" si="18"/>
        <v>0</v>
      </c>
      <c r="J288" s="182">
        <f t="shared" si="19"/>
        <v>0</v>
      </c>
      <c r="K288" s="180">
        <f t="shared" si="20"/>
        <v>0</v>
      </c>
      <c r="L288" s="183"/>
      <c r="M288" s="184"/>
    </row>
    <row r="289" spans="1:13">
      <c r="A289" s="185" t="s">
        <v>777</v>
      </c>
      <c r="B289" s="186"/>
      <c r="C289" s="187" t="s">
        <v>468</v>
      </c>
      <c r="D289" s="188" t="s">
        <v>49</v>
      </c>
      <c r="E289" s="180" t="s">
        <v>196</v>
      </c>
      <c r="F289" s="180"/>
      <c r="G289" s="180"/>
      <c r="H289" s="180">
        <f t="shared" si="17"/>
        <v>0</v>
      </c>
      <c r="I289" s="181">
        <f t="shared" si="18"/>
        <v>0</v>
      </c>
      <c r="J289" s="182">
        <f t="shared" si="19"/>
        <v>0</v>
      </c>
      <c r="K289" s="180">
        <f t="shared" si="20"/>
        <v>0</v>
      </c>
      <c r="L289" s="183"/>
      <c r="M289" s="184"/>
    </row>
    <row r="290" spans="1:13">
      <c r="A290" s="185" t="s">
        <v>778</v>
      </c>
      <c r="B290" s="186"/>
      <c r="C290" s="187" t="s">
        <v>469</v>
      </c>
      <c r="D290" s="188" t="s">
        <v>49</v>
      </c>
      <c r="E290" s="180" t="s">
        <v>196</v>
      </c>
      <c r="F290" s="180"/>
      <c r="G290" s="180"/>
      <c r="H290" s="180">
        <f t="shared" si="17"/>
        <v>0</v>
      </c>
      <c r="I290" s="181">
        <f t="shared" si="18"/>
        <v>0</v>
      </c>
      <c r="J290" s="182">
        <f t="shared" si="19"/>
        <v>0</v>
      </c>
      <c r="K290" s="180">
        <f t="shared" si="20"/>
        <v>0</v>
      </c>
      <c r="L290" s="183"/>
      <c r="M290" s="184"/>
    </row>
    <row r="291" spans="1:13">
      <c r="A291" s="185" t="s">
        <v>779</v>
      </c>
      <c r="B291" s="186"/>
      <c r="C291" s="187" t="s">
        <v>470</v>
      </c>
      <c r="D291" s="188" t="s">
        <v>49</v>
      </c>
      <c r="E291" s="180" t="s">
        <v>196</v>
      </c>
      <c r="F291" s="180"/>
      <c r="G291" s="180"/>
      <c r="H291" s="180">
        <f t="shared" si="17"/>
        <v>0</v>
      </c>
      <c r="I291" s="181">
        <f t="shared" si="18"/>
        <v>0</v>
      </c>
      <c r="J291" s="182">
        <f t="shared" si="19"/>
        <v>0</v>
      </c>
      <c r="K291" s="180">
        <f t="shared" si="20"/>
        <v>0</v>
      </c>
      <c r="L291" s="183"/>
      <c r="M291" s="184"/>
    </row>
    <row r="292" spans="1:13">
      <c r="A292" s="185" t="s">
        <v>780</v>
      </c>
      <c r="B292" s="186"/>
      <c r="C292" s="187" t="s">
        <v>472</v>
      </c>
      <c r="D292" s="188" t="s">
        <v>49</v>
      </c>
      <c r="E292" s="180" t="s">
        <v>196</v>
      </c>
      <c r="F292" s="180"/>
      <c r="G292" s="180"/>
      <c r="H292" s="180">
        <f t="shared" si="17"/>
        <v>0</v>
      </c>
      <c r="I292" s="181">
        <f t="shared" si="18"/>
        <v>0</v>
      </c>
      <c r="J292" s="182">
        <f t="shared" si="19"/>
        <v>0</v>
      </c>
      <c r="K292" s="180">
        <f t="shared" si="20"/>
        <v>0</v>
      </c>
      <c r="L292" s="183"/>
      <c r="M292" s="184"/>
    </row>
    <row r="293" spans="1:13" ht="20.399999999999999">
      <c r="A293" s="185" t="s">
        <v>781</v>
      </c>
      <c r="B293" s="186"/>
      <c r="C293" s="187" t="s">
        <v>653</v>
      </c>
      <c r="D293" s="188" t="s">
        <v>49</v>
      </c>
      <c r="E293" s="180" t="s">
        <v>196</v>
      </c>
      <c r="F293" s="180"/>
      <c r="G293" s="180"/>
      <c r="H293" s="180">
        <f t="shared" si="17"/>
        <v>0</v>
      </c>
      <c r="I293" s="181">
        <f t="shared" si="18"/>
        <v>0</v>
      </c>
      <c r="J293" s="182">
        <f t="shared" si="19"/>
        <v>0</v>
      </c>
      <c r="K293" s="180">
        <f t="shared" si="20"/>
        <v>0</v>
      </c>
      <c r="L293" s="183"/>
      <c r="M293" s="184"/>
    </row>
    <row r="294" spans="1:13">
      <c r="A294" s="185" t="s">
        <v>782</v>
      </c>
      <c r="B294" s="186"/>
      <c r="C294" s="187" t="s">
        <v>655</v>
      </c>
      <c r="D294" s="188" t="s">
        <v>49</v>
      </c>
      <c r="E294" s="180" t="s">
        <v>196</v>
      </c>
      <c r="F294" s="180"/>
      <c r="G294" s="180"/>
      <c r="H294" s="180">
        <f t="shared" si="17"/>
        <v>0</v>
      </c>
      <c r="I294" s="181">
        <f t="shared" si="18"/>
        <v>0</v>
      </c>
      <c r="J294" s="182">
        <f t="shared" si="19"/>
        <v>0</v>
      </c>
      <c r="K294" s="180">
        <f t="shared" si="20"/>
        <v>0</v>
      </c>
      <c r="L294" s="183"/>
      <c r="M294" s="184"/>
    </row>
    <row r="295" spans="1:13">
      <c r="A295" s="185" t="s">
        <v>783</v>
      </c>
      <c r="B295" s="186"/>
      <c r="C295" s="187" t="s">
        <v>657</v>
      </c>
      <c r="D295" s="188" t="s">
        <v>49</v>
      </c>
      <c r="E295" s="180" t="s">
        <v>196</v>
      </c>
      <c r="F295" s="180"/>
      <c r="G295" s="180"/>
      <c r="H295" s="180">
        <f t="shared" si="17"/>
        <v>0</v>
      </c>
      <c r="I295" s="181">
        <f t="shared" si="18"/>
        <v>0</v>
      </c>
      <c r="J295" s="182">
        <f t="shared" si="19"/>
        <v>0</v>
      </c>
      <c r="K295" s="180">
        <f t="shared" si="20"/>
        <v>0</v>
      </c>
      <c r="L295" s="183"/>
      <c r="M295" s="184"/>
    </row>
    <row r="296" spans="1:13">
      <c r="A296" s="185" t="s">
        <v>784</v>
      </c>
      <c r="B296" s="186"/>
      <c r="C296" s="187" t="s">
        <v>659</v>
      </c>
      <c r="D296" s="188" t="s">
        <v>49</v>
      </c>
      <c r="E296" s="180" t="s">
        <v>196</v>
      </c>
      <c r="F296" s="180"/>
      <c r="G296" s="180"/>
      <c r="H296" s="180">
        <f t="shared" si="17"/>
        <v>0</v>
      </c>
      <c r="I296" s="181">
        <f t="shared" si="18"/>
        <v>0</v>
      </c>
      <c r="J296" s="182">
        <f t="shared" si="19"/>
        <v>0</v>
      </c>
      <c r="K296" s="180">
        <f t="shared" si="20"/>
        <v>0</v>
      </c>
      <c r="L296" s="183"/>
      <c r="M296" s="184"/>
    </row>
    <row r="297" spans="1:13">
      <c r="A297" s="185" t="s">
        <v>785</v>
      </c>
      <c r="B297" s="186"/>
      <c r="C297" s="187" t="s">
        <v>661</v>
      </c>
      <c r="D297" s="188" t="s">
        <v>49</v>
      </c>
      <c r="E297" s="180" t="s">
        <v>196</v>
      </c>
      <c r="F297" s="180"/>
      <c r="G297" s="180"/>
      <c r="H297" s="180">
        <f t="shared" si="17"/>
        <v>0</v>
      </c>
      <c r="I297" s="181">
        <f t="shared" si="18"/>
        <v>0</v>
      </c>
      <c r="J297" s="182">
        <f t="shared" si="19"/>
        <v>0</v>
      </c>
      <c r="K297" s="180">
        <f t="shared" si="20"/>
        <v>0</v>
      </c>
      <c r="L297" s="183"/>
      <c r="M297" s="184"/>
    </row>
    <row r="298" spans="1:13">
      <c r="A298" s="185" t="s">
        <v>786</v>
      </c>
      <c r="B298" s="186"/>
      <c r="C298" s="187" t="s">
        <v>663</v>
      </c>
      <c r="D298" s="188" t="s">
        <v>49</v>
      </c>
      <c r="E298" s="180" t="s">
        <v>196</v>
      </c>
      <c r="F298" s="180"/>
      <c r="G298" s="180"/>
      <c r="H298" s="180">
        <f t="shared" si="17"/>
        <v>0</v>
      </c>
      <c r="I298" s="181">
        <f t="shared" si="18"/>
        <v>0</v>
      </c>
      <c r="J298" s="182">
        <f t="shared" si="19"/>
        <v>0</v>
      </c>
      <c r="K298" s="180">
        <f t="shared" si="20"/>
        <v>0</v>
      </c>
      <c r="L298" s="183"/>
      <c r="M298" s="184"/>
    </row>
    <row r="299" spans="1:13">
      <c r="A299" s="185"/>
      <c r="B299" s="186"/>
      <c r="C299" s="187"/>
      <c r="D299" s="188"/>
      <c r="E299" s="190"/>
      <c r="F299" s="180"/>
      <c r="G299" s="180"/>
      <c r="H299" s="180">
        <f t="shared" si="17"/>
        <v>0</v>
      </c>
      <c r="I299" s="181">
        <f t="shared" si="18"/>
        <v>0</v>
      </c>
      <c r="J299" s="182">
        <f t="shared" si="19"/>
        <v>0</v>
      </c>
      <c r="K299" s="180">
        <f t="shared" si="20"/>
        <v>0</v>
      </c>
      <c r="L299" s="183"/>
      <c r="M299" s="184"/>
    </row>
    <row r="300" spans="1:13">
      <c r="A300" s="175" t="s">
        <v>787</v>
      </c>
      <c r="B300" s="186"/>
      <c r="C300" s="177" t="s">
        <v>788</v>
      </c>
      <c r="D300" s="178" t="s">
        <v>49</v>
      </c>
      <c r="E300" s="179">
        <v>1</v>
      </c>
      <c r="F300" s="180"/>
      <c r="G300" s="180"/>
      <c r="H300" s="180">
        <f t="shared" si="17"/>
        <v>0</v>
      </c>
      <c r="I300" s="181">
        <f t="shared" si="18"/>
        <v>0</v>
      </c>
      <c r="J300" s="182">
        <f t="shared" si="19"/>
        <v>0</v>
      </c>
      <c r="K300" s="180">
        <f t="shared" si="20"/>
        <v>0</v>
      </c>
      <c r="L300" s="183"/>
      <c r="M300" s="184"/>
    </row>
    <row r="301" spans="1:13">
      <c r="A301" s="185" t="s">
        <v>789</v>
      </c>
      <c r="B301" s="186"/>
      <c r="C301" s="187" t="s">
        <v>790</v>
      </c>
      <c r="D301" s="188" t="s">
        <v>49</v>
      </c>
      <c r="E301" s="180" t="s">
        <v>449</v>
      </c>
      <c r="F301" s="180"/>
      <c r="G301" s="180"/>
      <c r="H301" s="180">
        <f t="shared" si="17"/>
        <v>0</v>
      </c>
      <c r="I301" s="181">
        <f t="shared" si="18"/>
        <v>0</v>
      </c>
      <c r="J301" s="182">
        <f t="shared" si="19"/>
        <v>0</v>
      </c>
      <c r="K301" s="180">
        <f t="shared" si="20"/>
        <v>0</v>
      </c>
      <c r="L301" s="183"/>
      <c r="M301" s="184"/>
    </row>
    <row r="302" spans="1:13">
      <c r="A302" s="185" t="s">
        <v>791</v>
      </c>
      <c r="B302" s="186"/>
      <c r="C302" s="187" t="s">
        <v>526</v>
      </c>
      <c r="D302" s="188" t="s">
        <v>49</v>
      </c>
      <c r="E302" s="180" t="s">
        <v>196</v>
      </c>
      <c r="F302" s="180"/>
      <c r="G302" s="180"/>
      <c r="H302" s="180">
        <f t="shared" si="17"/>
        <v>0</v>
      </c>
      <c r="I302" s="181">
        <f t="shared" si="18"/>
        <v>0</v>
      </c>
      <c r="J302" s="182">
        <f t="shared" si="19"/>
        <v>0</v>
      </c>
      <c r="K302" s="180">
        <f t="shared" si="20"/>
        <v>0</v>
      </c>
      <c r="L302" s="183"/>
      <c r="M302" s="184"/>
    </row>
    <row r="303" spans="1:13">
      <c r="A303" s="185" t="s">
        <v>792</v>
      </c>
      <c r="B303" s="186"/>
      <c r="C303" s="187" t="s">
        <v>793</v>
      </c>
      <c r="D303" s="188" t="s">
        <v>49</v>
      </c>
      <c r="E303" s="180" t="s">
        <v>193</v>
      </c>
      <c r="F303" s="180"/>
      <c r="G303" s="180"/>
      <c r="H303" s="180">
        <f t="shared" si="17"/>
        <v>0</v>
      </c>
      <c r="I303" s="181">
        <f t="shared" si="18"/>
        <v>0</v>
      </c>
      <c r="J303" s="182">
        <f t="shared" si="19"/>
        <v>0</v>
      </c>
      <c r="K303" s="180">
        <f t="shared" si="20"/>
        <v>0</v>
      </c>
      <c r="L303" s="183"/>
      <c r="M303" s="184"/>
    </row>
    <row r="304" spans="1:13">
      <c r="A304" s="185" t="s">
        <v>794</v>
      </c>
      <c r="B304" s="186"/>
      <c r="C304" s="187" t="s">
        <v>441</v>
      </c>
      <c r="D304" s="188" t="s">
        <v>49</v>
      </c>
      <c r="E304" s="180" t="s">
        <v>795</v>
      </c>
      <c r="F304" s="180"/>
      <c r="G304" s="180"/>
      <c r="H304" s="180">
        <f t="shared" si="17"/>
        <v>0</v>
      </c>
      <c r="I304" s="181">
        <f t="shared" si="18"/>
        <v>0</v>
      </c>
      <c r="J304" s="182">
        <f t="shared" si="19"/>
        <v>0</v>
      </c>
      <c r="K304" s="180">
        <f t="shared" si="20"/>
        <v>0</v>
      </c>
      <c r="L304" s="183"/>
      <c r="M304" s="184"/>
    </row>
    <row r="305" spans="1:13" ht="20.399999999999999">
      <c r="A305" s="185" t="s">
        <v>796</v>
      </c>
      <c r="B305" s="186"/>
      <c r="C305" s="187" t="s">
        <v>797</v>
      </c>
      <c r="D305" s="188" t="s">
        <v>49</v>
      </c>
      <c r="E305" s="180" t="s">
        <v>192</v>
      </c>
      <c r="F305" s="180"/>
      <c r="G305" s="180"/>
      <c r="H305" s="180">
        <f t="shared" si="17"/>
        <v>0</v>
      </c>
      <c r="I305" s="181">
        <f t="shared" si="18"/>
        <v>0</v>
      </c>
      <c r="J305" s="182">
        <f t="shared" si="19"/>
        <v>0</v>
      </c>
      <c r="K305" s="180">
        <f t="shared" si="20"/>
        <v>0</v>
      </c>
      <c r="L305" s="183"/>
      <c r="M305" s="184"/>
    </row>
    <row r="306" spans="1:13">
      <c r="A306" s="185" t="s">
        <v>798</v>
      </c>
      <c r="B306" s="186"/>
      <c r="C306" s="187" t="s">
        <v>442</v>
      </c>
      <c r="D306" s="188" t="s">
        <v>49</v>
      </c>
      <c r="E306" s="180" t="s">
        <v>799</v>
      </c>
      <c r="F306" s="180"/>
      <c r="G306" s="180"/>
      <c r="H306" s="180">
        <f t="shared" si="17"/>
        <v>0</v>
      </c>
      <c r="I306" s="181">
        <f t="shared" si="18"/>
        <v>0</v>
      </c>
      <c r="J306" s="182">
        <f t="shared" si="19"/>
        <v>0</v>
      </c>
      <c r="K306" s="180">
        <f t="shared" si="20"/>
        <v>0</v>
      </c>
      <c r="L306" s="183"/>
      <c r="M306" s="184"/>
    </row>
    <row r="307" spans="1:13">
      <c r="A307" s="185" t="s">
        <v>800</v>
      </c>
      <c r="B307" s="186"/>
      <c r="C307" s="187" t="s">
        <v>443</v>
      </c>
      <c r="D307" s="188" t="s">
        <v>49</v>
      </c>
      <c r="E307" s="180" t="s">
        <v>799</v>
      </c>
      <c r="F307" s="180"/>
      <c r="G307" s="180"/>
      <c r="H307" s="180">
        <f t="shared" si="17"/>
        <v>0</v>
      </c>
      <c r="I307" s="181">
        <f t="shared" si="18"/>
        <v>0</v>
      </c>
      <c r="J307" s="182">
        <f t="shared" si="19"/>
        <v>0</v>
      </c>
      <c r="K307" s="180">
        <f t="shared" si="20"/>
        <v>0</v>
      </c>
      <c r="L307" s="183"/>
      <c r="M307" s="184"/>
    </row>
    <row r="308" spans="1:13">
      <c r="A308" s="185" t="s">
        <v>801</v>
      </c>
      <c r="B308" s="186"/>
      <c r="C308" s="187" t="s">
        <v>802</v>
      </c>
      <c r="D308" s="188" t="s">
        <v>49</v>
      </c>
      <c r="E308" s="180" t="s">
        <v>194</v>
      </c>
      <c r="F308" s="180"/>
      <c r="G308" s="180"/>
      <c r="H308" s="180">
        <f t="shared" si="17"/>
        <v>0</v>
      </c>
      <c r="I308" s="181">
        <f t="shared" si="18"/>
        <v>0</v>
      </c>
      <c r="J308" s="182">
        <f t="shared" si="19"/>
        <v>0</v>
      </c>
      <c r="K308" s="180">
        <f t="shared" si="20"/>
        <v>0</v>
      </c>
      <c r="L308" s="183"/>
      <c r="M308" s="184"/>
    </row>
    <row r="309" spans="1:13">
      <c r="A309" s="185" t="s">
        <v>803</v>
      </c>
      <c r="B309" s="186"/>
      <c r="C309" s="187" t="s">
        <v>804</v>
      </c>
      <c r="D309" s="188" t="s">
        <v>49</v>
      </c>
      <c r="E309" s="180" t="s">
        <v>194</v>
      </c>
      <c r="F309" s="180"/>
      <c r="G309" s="180"/>
      <c r="H309" s="180">
        <f t="shared" si="17"/>
        <v>0</v>
      </c>
      <c r="I309" s="181">
        <f t="shared" si="18"/>
        <v>0</v>
      </c>
      <c r="J309" s="182">
        <f t="shared" si="19"/>
        <v>0</v>
      </c>
      <c r="K309" s="180">
        <f t="shared" si="20"/>
        <v>0</v>
      </c>
      <c r="L309" s="183"/>
      <c r="M309" s="184"/>
    </row>
    <row r="310" spans="1:13">
      <c r="A310" s="185" t="s">
        <v>805</v>
      </c>
      <c r="B310" s="186"/>
      <c r="C310" s="187" t="s">
        <v>535</v>
      </c>
      <c r="D310" s="188" t="s">
        <v>49</v>
      </c>
      <c r="E310" s="180" t="s">
        <v>196</v>
      </c>
      <c r="F310" s="180"/>
      <c r="G310" s="180"/>
      <c r="H310" s="180">
        <f t="shared" si="17"/>
        <v>0</v>
      </c>
      <c r="I310" s="181">
        <f t="shared" si="18"/>
        <v>0</v>
      </c>
      <c r="J310" s="182">
        <f t="shared" si="19"/>
        <v>0</v>
      </c>
      <c r="K310" s="180">
        <f t="shared" si="20"/>
        <v>0</v>
      </c>
      <c r="L310" s="183"/>
      <c r="M310" s="184"/>
    </row>
    <row r="311" spans="1:13">
      <c r="A311" s="185" t="s">
        <v>806</v>
      </c>
      <c r="B311" s="186"/>
      <c r="C311" s="187" t="s">
        <v>807</v>
      </c>
      <c r="D311" s="188" t="s">
        <v>49</v>
      </c>
      <c r="E311" s="180" t="s">
        <v>485</v>
      </c>
      <c r="F311" s="180"/>
      <c r="G311" s="180"/>
      <c r="H311" s="180">
        <f t="shared" si="17"/>
        <v>0</v>
      </c>
      <c r="I311" s="181">
        <f t="shared" si="18"/>
        <v>0</v>
      </c>
      <c r="J311" s="182">
        <f t="shared" si="19"/>
        <v>0</v>
      </c>
      <c r="K311" s="180">
        <f t="shared" si="20"/>
        <v>0</v>
      </c>
      <c r="L311" s="183"/>
      <c r="M311" s="184"/>
    </row>
    <row r="312" spans="1:13">
      <c r="A312" s="185" t="s">
        <v>808</v>
      </c>
      <c r="B312" s="186"/>
      <c r="C312" s="187" t="s">
        <v>445</v>
      </c>
      <c r="D312" s="188" t="s">
        <v>49</v>
      </c>
      <c r="E312" s="180" t="s">
        <v>196</v>
      </c>
      <c r="F312" s="180"/>
      <c r="G312" s="180"/>
      <c r="H312" s="180">
        <f t="shared" si="17"/>
        <v>0</v>
      </c>
      <c r="I312" s="181">
        <f t="shared" si="18"/>
        <v>0</v>
      </c>
      <c r="J312" s="182">
        <f t="shared" si="19"/>
        <v>0</v>
      </c>
      <c r="K312" s="180">
        <f t="shared" si="20"/>
        <v>0</v>
      </c>
      <c r="L312" s="183"/>
      <c r="M312" s="184"/>
    </row>
    <row r="313" spans="1:13">
      <c r="A313" s="185" t="s">
        <v>809</v>
      </c>
      <c r="B313" s="186"/>
      <c r="C313" s="187" t="s">
        <v>446</v>
      </c>
      <c r="D313" s="188" t="s">
        <v>49</v>
      </c>
      <c r="E313" s="180" t="s">
        <v>810</v>
      </c>
      <c r="F313" s="180"/>
      <c r="G313" s="180"/>
      <c r="H313" s="180">
        <f t="shared" si="17"/>
        <v>0</v>
      </c>
      <c r="I313" s="181">
        <f t="shared" si="18"/>
        <v>0</v>
      </c>
      <c r="J313" s="182">
        <f t="shared" si="19"/>
        <v>0</v>
      </c>
      <c r="K313" s="180">
        <f t="shared" si="20"/>
        <v>0</v>
      </c>
      <c r="L313" s="183"/>
      <c r="M313" s="184"/>
    </row>
    <row r="314" spans="1:13">
      <c r="A314" s="185" t="s">
        <v>811</v>
      </c>
      <c r="B314" s="186"/>
      <c r="C314" s="187" t="s">
        <v>812</v>
      </c>
      <c r="D314" s="188" t="s">
        <v>49</v>
      </c>
      <c r="E314" s="180" t="s">
        <v>449</v>
      </c>
      <c r="F314" s="180"/>
      <c r="G314" s="180"/>
      <c r="H314" s="180">
        <f t="shared" si="17"/>
        <v>0</v>
      </c>
      <c r="I314" s="181">
        <f t="shared" si="18"/>
        <v>0</v>
      </c>
      <c r="J314" s="182">
        <f t="shared" si="19"/>
        <v>0</v>
      </c>
      <c r="K314" s="180">
        <f t="shared" si="20"/>
        <v>0</v>
      </c>
      <c r="L314" s="183"/>
      <c r="M314" s="184"/>
    </row>
    <row r="315" spans="1:13">
      <c r="A315" s="185" t="s">
        <v>813</v>
      </c>
      <c r="B315" s="186"/>
      <c r="C315" s="187" t="s">
        <v>814</v>
      </c>
      <c r="D315" s="188" t="s">
        <v>49</v>
      </c>
      <c r="E315" s="180" t="s">
        <v>449</v>
      </c>
      <c r="F315" s="180"/>
      <c r="G315" s="180"/>
      <c r="H315" s="180">
        <f t="shared" si="17"/>
        <v>0</v>
      </c>
      <c r="I315" s="181">
        <f t="shared" si="18"/>
        <v>0</v>
      </c>
      <c r="J315" s="182">
        <f t="shared" si="19"/>
        <v>0</v>
      </c>
      <c r="K315" s="180">
        <f t="shared" si="20"/>
        <v>0</v>
      </c>
      <c r="L315" s="183"/>
      <c r="M315" s="184"/>
    </row>
    <row r="316" spans="1:13">
      <c r="A316" s="185" t="s">
        <v>815</v>
      </c>
      <c r="B316" s="186"/>
      <c r="C316" s="187" t="s">
        <v>816</v>
      </c>
      <c r="D316" s="188" t="s">
        <v>49</v>
      </c>
      <c r="E316" s="180" t="s">
        <v>193</v>
      </c>
      <c r="F316" s="180"/>
      <c r="G316" s="180"/>
      <c r="H316" s="180">
        <f t="shared" si="17"/>
        <v>0</v>
      </c>
      <c r="I316" s="181">
        <f t="shared" si="18"/>
        <v>0</v>
      </c>
      <c r="J316" s="182">
        <f t="shared" si="19"/>
        <v>0</v>
      </c>
      <c r="K316" s="180">
        <f t="shared" si="20"/>
        <v>0</v>
      </c>
      <c r="L316" s="183"/>
      <c r="M316" s="184"/>
    </row>
    <row r="317" spans="1:13">
      <c r="A317" s="185" t="s">
        <v>817</v>
      </c>
      <c r="B317" s="186"/>
      <c r="C317" s="187" t="s">
        <v>448</v>
      </c>
      <c r="D317" s="188" t="s">
        <v>49</v>
      </c>
      <c r="E317" s="180" t="s">
        <v>458</v>
      </c>
      <c r="F317" s="180"/>
      <c r="G317" s="180"/>
      <c r="H317" s="180">
        <f t="shared" si="17"/>
        <v>0</v>
      </c>
      <c r="I317" s="181">
        <f t="shared" si="18"/>
        <v>0</v>
      </c>
      <c r="J317" s="182">
        <f t="shared" si="19"/>
        <v>0</v>
      </c>
      <c r="K317" s="180">
        <f t="shared" si="20"/>
        <v>0</v>
      </c>
      <c r="L317" s="183"/>
      <c r="M317" s="184"/>
    </row>
    <row r="318" spans="1:13">
      <c r="A318" s="185" t="s">
        <v>818</v>
      </c>
      <c r="B318" s="186"/>
      <c r="C318" s="187" t="s">
        <v>450</v>
      </c>
      <c r="D318" s="188" t="s">
        <v>49</v>
      </c>
      <c r="E318" s="180" t="s">
        <v>449</v>
      </c>
      <c r="F318" s="180"/>
      <c r="G318" s="180"/>
      <c r="H318" s="180">
        <f t="shared" si="17"/>
        <v>0</v>
      </c>
      <c r="I318" s="181">
        <f t="shared" si="18"/>
        <v>0</v>
      </c>
      <c r="J318" s="182">
        <f t="shared" si="19"/>
        <v>0</v>
      </c>
      <c r="K318" s="180">
        <f t="shared" si="20"/>
        <v>0</v>
      </c>
      <c r="L318" s="183"/>
      <c r="M318" s="184"/>
    </row>
    <row r="319" spans="1:13" ht="20.399999999999999">
      <c r="A319" s="185" t="s">
        <v>819</v>
      </c>
      <c r="B319" s="186"/>
      <c r="C319" s="187" t="s">
        <v>624</v>
      </c>
      <c r="D319" s="188" t="s">
        <v>49</v>
      </c>
      <c r="E319" s="180" t="s">
        <v>196</v>
      </c>
      <c r="F319" s="180"/>
      <c r="G319" s="180"/>
      <c r="H319" s="180">
        <f t="shared" si="17"/>
        <v>0</v>
      </c>
      <c r="I319" s="181">
        <f t="shared" si="18"/>
        <v>0</v>
      </c>
      <c r="J319" s="182">
        <f t="shared" si="19"/>
        <v>0</v>
      </c>
      <c r="K319" s="180">
        <f t="shared" si="20"/>
        <v>0</v>
      </c>
      <c r="L319" s="183"/>
      <c r="M319" s="184"/>
    </row>
    <row r="320" spans="1:13">
      <c r="A320" s="185" t="s">
        <v>820</v>
      </c>
      <c r="B320" s="186"/>
      <c r="C320" s="187" t="s">
        <v>626</v>
      </c>
      <c r="D320" s="188" t="s">
        <v>49</v>
      </c>
      <c r="E320" s="180" t="s">
        <v>821</v>
      </c>
      <c r="F320" s="180"/>
      <c r="G320" s="180"/>
      <c r="H320" s="180">
        <f t="shared" si="17"/>
        <v>0</v>
      </c>
      <c r="I320" s="181">
        <f t="shared" si="18"/>
        <v>0</v>
      </c>
      <c r="J320" s="182">
        <f t="shared" si="19"/>
        <v>0</v>
      </c>
      <c r="K320" s="180">
        <f t="shared" si="20"/>
        <v>0</v>
      </c>
      <c r="L320" s="183"/>
      <c r="M320" s="184"/>
    </row>
    <row r="321" spans="1:13">
      <c r="A321" s="185" t="s">
        <v>822</v>
      </c>
      <c r="B321" s="186"/>
      <c r="C321" s="187" t="s">
        <v>461</v>
      </c>
      <c r="D321" s="188" t="s">
        <v>49</v>
      </c>
      <c r="E321" s="180" t="s">
        <v>196</v>
      </c>
      <c r="F321" s="180"/>
      <c r="G321" s="180"/>
      <c r="H321" s="180">
        <f t="shared" si="17"/>
        <v>0</v>
      </c>
      <c r="I321" s="181">
        <f t="shared" si="18"/>
        <v>0</v>
      </c>
      <c r="J321" s="182">
        <f t="shared" si="19"/>
        <v>0</v>
      </c>
      <c r="K321" s="180">
        <f t="shared" si="20"/>
        <v>0</v>
      </c>
      <c r="L321" s="183"/>
      <c r="M321" s="184"/>
    </row>
    <row r="322" spans="1:13">
      <c r="A322" s="185" t="s">
        <v>823</v>
      </c>
      <c r="B322" s="186"/>
      <c r="C322" s="187" t="s">
        <v>462</v>
      </c>
      <c r="D322" s="188" t="s">
        <v>49</v>
      </c>
      <c r="E322" s="180" t="s">
        <v>444</v>
      </c>
      <c r="F322" s="180"/>
      <c r="G322" s="180"/>
      <c r="H322" s="180">
        <f t="shared" si="17"/>
        <v>0</v>
      </c>
      <c r="I322" s="181">
        <f t="shared" si="18"/>
        <v>0</v>
      </c>
      <c r="J322" s="182">
        <f t="shared" si="19"/>
        <v>0</v>
      </c>
      <c r="K322" s="180">
        <f t="shared" si="20"/>
        <v>0</v>
      </c>
      <c r="L322" s="183"/>
      <c r="M322" s="184"/>
    </row>
    <row r="323" spans="1:13">
      <c r="A323" s="185" t="s">
        <v>824</v>
      </c>
      <c r="B323" s="186"/>
      <c r="C323" s="187" t="s">
        <v>572</v>
      </c>
      <c r="D323" s="188" t="s">
        <v>49</v>
      </c>
      <c r="E323" s="180" t="s">
        <v>485</v>
      </c>
      <c r="F323" s="180"/>
      <c r="G323" s="180"/>
      <c r="H323" s="180">
        <f t="shared" si="17"/>
        <v>0</v>
      </c>
      <c r="I323" s="181">
        <f t="shared" si="18"/>
        <v>0</v>
      </c>
      <c r="J323" s="182">
        <f t="shared" si="19"/>
        <v>0</v>
      </c>
      <c r="K323" s="180">
        <f t="shared" si="20"/>
        <v>0</v>
      </c>
      <c r="L323" s="183"/>
      <c r="M323" s="184"/>
    </row>
    <row r="324" spans="1:13">
      <c r="A324" s="185" t="s">
        <v>825</v>
      </c>
      <c r="B324" s="186"/>
      <c r="C324" s="187" t="s">
        <v>574</v>
      </c>
      <c r="D324" s="188" t="s">
        <v>49</v>
      </c>
      <c r="E324" s="180" t="s">
        <v>485</v>
      </c>
      <c r="F324" s="180"/>
      <c r="G324" s="180"/>
      <c r="H324" s="180">
        <f t="shared" si="17"/>
        <v>0</v>
      </c>
      <c r="I324" s="181">
        <f t="shared" si="18"/>
        <v>0</v>
      </c>
      <c r="J324" s="182">
        <f t="shared" si="19"/>
        <v>0</v>
      </c>
      <c r="K324" s="180">
        <f t="shared" si="20"/>
        <v>0</v>
      </c>
      <c r="L324" s="183"/>
      <c r="M324" s="184"/>
    </row>
    <row r="325" spans="1:13">
      <c r="A325" s="185" t="s">
        <v>826</v>
      </c>
      <c r="B325" s="186"/>
      <c r="C325" s="187" t="s">
        <v>576</v>
      </c>
      <c r="D325" s="188" t="s">
        <v>49</v>
      </c>
      <c r="E325" s="180" t="s">
        <v>485</v>
      </c>
      <c r="F325" s="180"/>
      <c r="G325" s="180"/>
      <c r="H325" s="180">
        <f t="shared" si="17"/>
        <v>0</v>
      </c>
      <c r="I325" s="181">
        <f t="shared" si="18"/>
        <v>0</v>
      </c>
      <c r="J325" s="182">
        <f t="shared" si="19"/>
        <v>0</v>
      </c>
      <c r="K325" s="180">
        <f t="shared" si="20"/>
        <v>0</v>
      </c>
      <c r="L325" s="183"/>
      <c r="M325" s="184"/>
    </row>
    <row r="326" spans="1:13">
      <c r="A326" s="185" t="s">
        <v>827</v>
      </c>
      <c r="B326" s="186"/>
      <c r="C326" s="187" t="s">
        <v>578</v>
      </c>
      <c r="D326" s="188" t="s">
        <v>49</v>
      </c>
      <c r="E326" s="180" t="s">
        <v>485</v>
      </c>
      <c r="F326" s="180"/>
      <c r="G326" s="180"/>
      <c r="H326" s="180">
        <f t="shared" si="17"/>
        <v>0</v>
      </c>
      <c r="I326" s="181">
        <f t="shared" si="18"/>
        <v>0</v>
      </c>
      <c r="J326" s="182">
        <f t="shared" si="19"/>
        <v>0</v>
      </c>
      <c r="K326" s="180">
        <f t="shared" si="20"/>
        <v>0</v>
      </c>
      <c r="L326" s="183"/>
      <c r="M326" s="184"/>
    </row>
    <row r="327" spans="1:13">
      <c r="A327" s="185" t="s">
        <v>828</v>
      </c>
      <c r="B327" s="186"/>
      <c r="C327" s="187" t="s">
        <v>582</v>
      </c>
      <c r="D327" s="188" t="s">
        <v>49</v>
      </c>
      <c r="E327" s="180" t="s">
        <v>485</v>
      </c>
      <c r="F327" s="180"/>
      <c r="G327" s="180"/>
      <c r="H327" s="180">
        <f t="shared" si="17"/>
        <v>0</v>
      </c>
      <c r="I327" s="181">
        <f t="shared" si="18"/>
        <v>0</v>
      </c>
      <c r="J327" s="182">
        <f t="shared" si="19"/>
        <v>0</v>
      </c>
      <c r="K327" s="180">
        <f t="shared" si="20"/>
        <v>0</v>
      </c>
      <c r="L327" s="183"/>
      <c r="M327" s="184"/>
    </row>
    <row r="328" spans="1:13">
      <c r="A328" s="185" t="s">
        <v>829</v>
      </c>
      <c r="B328" s="186"/>
      <c r="C328" s="187" t="s">
        <v>830</v>
      </c>
      <c r="D328" s="188" t="s">
        <v>49</v>
      </c>
      <c r="E328" s="180" t="s">
        <v>449</v>
      </c>
      <c r="F328" s="180"/>
      <c r="G328" s="180"/>
      <c r="H328" s="180">
        <f t="shared" si="17"/>
        <v>0</v>
      </c>
      <c r="I328" s="181">
        <f t="shared" si="18"/>
        <v>0</v>
      </c>
      <c r="J328" s="182">
        <f t="shared" si="19"/>
        <v>0</v>
      </c>
      <c r="K328" s="180">
        <f t="shared" si="20"/>
        <v>0</v>
      </c>
      <c r="L328" s="183"/>
      <c r="M328" s="184"/>
    </row>
    <row r="329" spans="1:13">
      <c r="A329" s="185" t="s">
        <v>831</v>
      </c>
      <c r="B329" s="186"/>
      <c r="C329" s="187" t="s">
        <v>832</v>
      </c>
      <c r="D329" s="188" t="s">
        <v>49</v>
      </c>
      <c r="E329" s="180" t="s">
        <v>449</v>
      </c>
      <c r="F329" s="180"/>
      <c r="G329" s="180"/>
      <c r="H329" s="180">
        <f t="shared" si="17"/>
        <v>0</v>
      </c>
      <c r="I329" s="181">
        <f t="shared" si="18"/>
        <v>0</v>
      </c>
      <c r="J329" s="182">
        <f t="shared" si="19"/>
        <v>0</v>
      </c>
      <c r="K329" s="180">
        <f t="shared" si="20"/>
        <v>0</v>
      </c>
      <c r="L329" s="183"/>
      <c r="M329" s="184"/>
    </row>
    <row r="330" spans="1:13">
      <c r="A330" s="185" t="s">
        <v>833</v>
      </c>
      <c r="B330" s="186"/>
      <c r="C330" s="187" t="s">
        <v>834</v>
      </c>
      <c r="D330" s="188" t="s">
        <v>49</v>
      </c>
      <c r="E330" s="180" t="s">
        <v>449</v>
      </c>
      <c r="F330" s="180"/>
      <c r="G330" s="180"/>
      <c r="H330" s="180">
        <f t="shared" si="17"/>
        <v>0</v>
      </c>
      <c r="I330" s="181">
        <f t="shared" si="18"/>
        <v>0</v>
      </c>
      <c r="J330" s="182">
        <f t="shared" si="19"/>
        <v>0</v>
      </c>
      <c r="K330" s="180">
        <f t="shared" si="20"/>
        <v>0</v>
      </c>
      <c r="L330" s="183"/>
      <c r="M330" s="184"/>
    </row>
    <row r="331" spans="1:13">
      <c r="A331" s="185" t="s">
        <v>835</v>
      </c>
      <c r="B331" s="188"/>
      <c r="C331" s="187" t="s">
        <v>836</v>
      </c>
      <c r="D331" s="188" t="s">
        <v>49</v>
      </c>
      <c r="E331" s="180" t="s">
        <v>488</v>
      </c>
      <c r="F331" s="180"/>
      <c r="G331" s="180"/>
      <c r="H331" s="180">
        <f t="shared" si="17"/>
        <v>0</v>
      </c>
      <c r="I331" s="181">
        <f t="shared" si="18"/>
        <v>0</v>
      </c>
      <c r="J331" s="182">
        <f t="shared" si="19"/>
        <v>0</v>
      </c>
      <c r="K331" s="180">
        <f t="shared" si="20"/>
        <v>0</v>
      </c>
      <c r="L331" s="183"/>
      <c r="M331" s="184"/>
    </row>
    <row r="332" spans="1:13">
      <c r="A332" s="185" t="s">
        <v>837</v>
      </c>
      <c r="B332" s="188"/>
      <c r="C332" s="187" t="s">
        <v>838</v>
      </c>
      <c r="D332" s="188" t="s">
        <v>49</v>
      </c>
      <c r="E332" s="180" t="s">
        <v>449</v>
      </c>
      <c r="F332" s="180"/>
      <c r="G332" s="180"/>
      <c r="H332" s="180">
        <f t="shared" si="17"/>
        <v>0</v>
      </c>
      <c r="I332" s="181">
        <f t="shared" si="18"/>
        <v>0</v>
      </c>
      <c r="J332" s="182">
        <f t="shared" si="19"/>
        <v>0</v>
      </c>
      <c r="K332" s="180">
        <f t="shared" si="20"/>
        <v>0</v>
      </c>
      <c r="L332" s="183"/>
      <c r="M332" s="184"/>
    </row>
    <row r="333" spans="1:13">
      <c r="A333" s="185" t="s">
        <v>839</v>
      </c>
      <c r="B333" s="186"/>
      <c r="C333" s="187" t="s">
        <v>840</v>
      </c>
      <c r="D333" s="188" t="s">
        <v>49</v>
      </c>
      <c r="E333" s="180" t="s">
        <v>449</v>
      </c>
      <c r="F333" s="180"/>
      <c r="G333" s="180"/>
      <c r="H333" s="180">
        <f t="shared" ref="H333:H396" si="21">F333+G333</f>
        <v>0</v>
      </c>
      <c r="I333" s="181">
        <f t="shared" ref="I333:I396" si="22">E333*F333</f>
        <v>0</v>
      </c>
      <c r="J333" s="182">
        <f t="shared" ref="J333:J396" si="23">E333*G333</f>
        <v>0</v>
      </c>
      <c r="K333" s="180">
        <f t="shared" ref="K333:K396" si="24">I333+J333</f>
        <v>0</v>
      </c>
      <c r="L333" s="183"/>
      <c r="M333" s="184"/>
    </row>
    <row r="334" spans="1:13">
      <c r="A334" s="185" t="s">
        <v>841</v>
      </c>
      <c r="B334" s="186"/>
      <c r="C334" s="187" t="s">
        <v>842</v>
      </c>
      <c r="D334" s="188" t="s">
        <v>49</v>
      </c>
      <c r="E334" s="180" t="s">
        <v>193</v>
      </c>
      <c r="F334" s="180"/>
      <c r="G334" s="180"/>
      <c r="H334" s="180">
        <f t="shared" si="21"/>
        <v>0</v>
      </c>
      <c r="I334" s="181">
        <f t="shared" si="22"/>
        <v>0</v>
      </c>
      <c r="J334" s="182">
        <f t="shared" si="23"/>
        <v>0</v>
      </c>
      <c r="K334" s="180">
        <f t="shared" si="24"/>
        <v>0</v>
      </c>
      <c r="L334" s="183"/>
      <c r="M334" s="184"/>
    </row>
    <row r="335" spans="1:13">
      <c r="A335" s="185" t="s">
        <v>843</v>
      </c>
      <c r="B335" s="186"/>
      <c r="C335" s="187" t="s">
        <v>844</v>
      </c>
      <c r="D335" s="188" t="s">
        <v>49</v>
      </c>
      <c r="E335" s="180" t="s">
        <v>449</v>
      </c>
      <c r="F335" s="180"/>
      <c r="G335" s="180"/>
      <c r="H335" s="180">
        <f t="shared" si="21"/>
        <v>0</v>
      </c>
      <c r="I335" s="181">
        <f t="shared" si="22"/>
        <v>0</v>
      </c>
      <c r="J335" s="182">
        <f t="shared" si="23"/>
        <v>0</v>
      </c>
      <c r="K335" s="180">
        <f t="shared" si="24"/>
        <v>0</v>
      </c>
      <c r="L335" s="183"/>
      <c r="M335" s="184"/>
    </row>
    <row r="336" spans="1:13">
      <c r="A336" s="185" t="s">
        <v>845</v>
      </c>
      <c r="B336" s="186"/>
      <c r="C336" s="187" t="s">
        <v>466</v>
      </c>
      <c r="D336" s="188" t="s">
        <v>49</v>
      </c>
      <c r="E336" s="180" t="s">
        <v>196</v>
      </c>
      <c r="F336" s="180"/>
      <c r="G336" s="180"/>
      <c r="H336" s="180">
        <f t="shared" si="21"/>
        <v>0</v>
      </c>
      <c r="I336" s="181">
        <f t="shared" si="22"/>
        <v>0</v>
      </c>
      <c r="J336" s="182">
        <f t="shared" si="23"/>
        <v>0</v>
      </c>
      <c r="K336" s="180">
        <f t="shared" si="24"/>
        <v>0</v>
      </c>
      <c r="L336" s="183"/>
      <c r="M336" s="184"/>
    </row>
    <row r="337" spans="1:13">
      <c r="A337" s="185" t="s">
        <v>846</v>
      </c>
      <c r="B337" s="186"/>
      <c r="C337" s="187" t="s">
        <v>505</v>
      </c>
      <c r="D337" s="188" t="s">
        <v>49</v>
      </c>
      <c r="E337" s="180" t="s">
        <v>196</v>
      </c>
      <c r="F337" s="180"/>
      <c r="G337" s="180"/>
      <c r="H337" s="180">
        <f t="shared" si="21"/>
        <v>0</v>
      </c>
      <c r="I337" s="181">
        <f t="shared" si="22"/>
        <v>0</v>
      </c>
      <c r="J337" s="182">
        <f t="shared" si="23"/>
        <v>0</v>
      </c>
      <c r="K337" s="180">
        <f t="shared" si="24"/>
        <v>0</v>
      </c>
      <c r="L337" s="183"/>
      <c r="M337" s="184"/>
    </row>
    <row r="338" spans="1:13">
      <c r="A338" s="185" t="s">
        <v>847</v>
      </c>
      <c r="B338" s="186"/>
      <c r="C338" s="187" t="s">
        <v>467</v>
      </c>
      <c r="D338" s="188" t="s">
        <v>49</v>
      </c>
      <c r="E338" s="180" t="s">
        <v>196</v>
      </c>
      <c r="F338" s="180"/>
      <c r="G338" s="180"/>
      <c r="H338" s="180">
        <f t="shared" si="21"/>
        <v>0</v>
      </c>
      <c r="I338" s="181">
        <f t="shared" si="22"/>
        <v>0</v>
      </c>
      <c r="J338" s="182">
        <f t="shared" si="23"/>
        <v>0</v>
      </c>
      <c r="K338" s="180">
        <f t="shared" si="24"/>
        <v>0</v>
      </c>
      <c r="L338" s="183"/>
      <c r="M338" s="184"/>
    </row>
    <row r="339" spans="1:13">
      <c r="A339" s="185" t="s">
        <v>848</v>
      </c>
      <c r="B339" s="186"/>
      <c r="C339" s="187" t="s">
        <v>468</v>
      </c>
      <c r="D339" s="188" t="s">
        <v>49</v>
      </c>
      <c r="E339" s="180" t="s">
        <v>196</v>
      </c>
      <c r="F339" s="180"/>
      <c r="G339" s="180"/>
      <c r="H339" s="180">
        <f t="shared" si="21"/>
        <v>0</v>
      </c>
      <c r="I339" s="181">
        <f t="shared" si="22"/>
        <v>0</v>
      </c>
      <c r="J339" s="182">
        <f t="shared" si="23"/>
        <v>0</v>
      </c>
      <c r="K339" s="180">
        <f t="shared" si="24"/>
        <v>0</v>
      </c>
      <c r="L339" s="183"/>
      <c r="M339" s="184"/>
    </row>
    <row r="340" spans="1:13">
      <c r="A340" s="185" t="s">
        <v>849</v>
      </c>
      <c r="B340" s="186"/>
      <c r="C340" s="187" t="s">
        <v>469</v>
      </c>
      <c r="D340" s="188" t="s">
        <v>49</v>
      </c>
      <c r="E340" s="180" t="s">
        <v>196</v>
      </c>
      <c r="F340" s="180"/>
      <c r="G340" s="180"/>
      <c r="H340" s="180">
        <f t="shared" si="21"/>
        <v>0</v>
      </c>
      <c r="I340" s="181">
        <f t="shared" si="22"/>
        <v>0</v>
      </c>
      <c r="J340" s="182">
        <f t="shared" si="23"/>
        <v>0</v>
      </c>
      <c r="K340" s="180">
        <f t="shared" si="24"/>
        <v>0</v>
      </c>
      <c r="L340" s="183"/>
      <c r="M340" s="184"/>
    </row>
    <row r="341" spans="1:13">
      <c r="A341" s="185" t="s">
        <v>850</v>
      </c>
      <c r="B341" s="186"/>
      <c r="C341" s="187" t="s">
        <v>470</v>
      </c>
      <c r="D341" s="188" t="s">
        <v>49</v>
      </c>
      <c r="E341" s="180" t="s">
        <v>196</v>
      </c>
      <c r="F341" s="180"/>
      <c r="G341" s="180"/>
      <c r="H341" s="180">
        <f t="shared" si="21"/>
        <v>0</v>
      </c>
      <c r="I341" s="181">
        <f t="shared" si="22"/>
        <v>0</v>
      </c>
      <c r="J341" s="182">
        <f t="shared" si="23"/>
        <v>0</v>
      </c>
      <c r="K341" s="180">
        <f t="shared" si="24"/>
        <v>0</v>
      </c>
      <c r="L341" s="183"/>
      <c r="M341" s="184"/>
    </row>
    <row r="342" spans="1:13">
      <c r="A342" s="185" t="s">
        <v>851</v>
      </c>
      <c r="B342" s="186"/>
      <c r="C342" s="187" t="s">
        <v>472</v>
      </c>
      <c r="D342" s="188" t="s">
        <v>49</v>
      </c>
      <c r="E342" s="180" t="s">
        <v>196</v>
      </c>
      <c r="F342" s="180"/>
      <c r="G342" s="180"/>
      <c r="H342" s="180">
        <f t="shared" si="21"/>
        <v>0</v>
      </c>
      <c r="I342" s="181">
        <f t="shared" si="22"/>
        <v>0</v>
      </c>
      <c r="J342" s="182">
        <f t="shared" si="23"/>
        <v>0</v>
      </c>
      <c r="K342" s="180">
        <f t="shared" si="24"/>
        <v>0</v>
      </c>
      <c r="L342" s="183"/>
      <c r="M342" s="184"/>
    </row>
    <row r="343" spans="1:13">
      <c r="A343" s="185" t="s">
        <v>852</v>
      </c>
      <c r="B343" s="186"/>
      <c r="C343" s="187" t="s">
        <v>853</v>
      </c>
      <c r="D343" s="188" t="s">
        <v>49</v>
      </c>
      <c r="E343" s="180" t="s">
        <v>194</v>
      </c>
      <c r="F343" s="180"/>
      <c r="G343" s="180"/>
      <c r="H343" s="180">
        <f t="shared" si="21"/>
        <v>0</v>
      </c>
      <c r="I343" s="181">
        <f t="shared" si="22"/>
        <v>0</v>
      </c>
      <c r="J343" s="182">
        <f t="shared" si="23"/>
        <v>0</v>
      </c>
      <c r="K343" s="180">
        <f t="shared" si="24"/>
        <v>0</v>
      </c>
      <c r="L343" s="183"/>
      <c r="M343" s="184"/>
    </row>
    <row r="344" spans="1:13">
      <c r="A344" s="185" t="s">
        <v>854</v>
      </c>
      <c r="B344" s="186"/>
      <c r="C344" s="187" t="s">
        <v>855</v>
      </c>
      <c r="D344" s="188" t="s">
        <v>49</v>
      </c>
      <c r="E344" s="180" t="s">
        <v>194</v>
      </c>
      <c r="F344" s="180"/>
      <c r="G344" s="180"/>
      <c r="H344" s="180">
        <f t="shared" si="21"/>
        <v>0</v>
      </c>
      <c r="I344" s="181">
        <f t="shared" si="22"/>
        <v>0</v>
      </c>
      <c r="J344" s="182">
        <f t="shared" si="23"/>
        <v>0</v>
      </c>
      <c r="K344" s="180">
        <f t="shared" si="24"/>
        <v>0</v>
      </c>
      <c r="L344" s="183"/>
      <c r="M344" s="184"/>
    </row>
    <row r="345" spans="1:13">
      <c r="A345" s="185" t="s">
        <v>856</v>
      </c>
      <c r="B345" s="186"/>
      <c r="C345" s="187" t="s">
        <v>857</v>
      </c>
      <c r="D345" s="188" t="s">
        <v>49</v>
      </c>
      <c r="E345" s="180" t="s">
        <v>821</v>
      </c>
      <c r="F345" s="180"/>
      <c r="G345" s="180"/>
      <c r="H345" s="180">
        <f t="shared" si="21"/>
        <v>0</v>
      </c>
      <c r="I345" s="181">
        <f t="shared" si="22"/>
        <v>0</v>
      </c>
      <c r="J345" s="182">
        <f t="shared" si="23"/>
        <v>0</v>
      </c>
      <c r="K345" s="180">
        <f t="shared" si="24"/>
        <v>0</v>
      </c>
      <c r="L345" s="183"/>
      <c r="M345" s="184"/>
    </row>
    <row r="346" spans="1:13">
      <c r="A346" s="185" t="s">
        <v>858</v>
      </c>
      <c r="B346" s="186"/>
      <c r="C346" s="187" t="s">
        <v>859</v>
      </c>
      <c r="D346" s="188" t="s">
        <v>49</v>
      </c>
      <c r="E346" s="180" t="s">
        <v>194</v>
      </c>
      <c r="F346" s="180"/>
      <c r="G346" s="180"/>
      <c r="H346" s="180">
        <f t="shared" si="21"/>
        <v>0</v>
      </c>
      <c r="I346" s="181">
        <f t="shared" si="22"/>
        <v>0</v>
      </c>
      <c r="J346" s="182">
        <f t="shared" si="23"/>
        <v>0</v>
      </c>
      <c r="K346" s="180">
        <f t="shared" si="24"/>
        <v>0</v>
      </c>
      <c r="L346" s="183"/>
      <c r="M346" s="184"/>
    </row>
    <row r="347" spans="1:13">
      <c r="A347" s="185" t="s">
        <v>860</v>
      </c>
      <c r="B347" s="186"/>
      <c r="C347" s="187" t="s">
        <v>861</v>
      </c>
      <c r="D347" s="188" t="s">
        <v>49</v>
      </c>
      <c r="E347" s="180" t="s">
        <v>449</v>
      </c>
      <c r="F347" s="180"/>
      <c r="G347" s="180"/>
      <c r="H347" s="180">
        <f t="shared" si="21"/>
        <v>0</v>
      </c>
      <c r="I347" s="181">
        <f t="shared" si="22"/>
        <v>0</v>
      </c>
      <c r="J347" s="182">
        <f t="shared" si="23"/>
        <v>0</v>
      </c>
      <c r="K347" s="180">
        <f t="shared" si="24"/>
        <v>0</v>
      </c>
      <c r="L347" s="183"/>
      <c r="M347" s="184"/>
    </row>
    <row r="348" spans="1:13">
      <c r="A348" s="185" t="s">
        <v>862</v>
      </c>
      <c r="B348" s="186"/>
      <c r="C348" s="187" t="s">
        <v>474</v>
      </c>
      <c r="D348" s="188" t="s">
        <v>49</v>
      </c>
      <c r="E348" s="180" t="s">
        <v>195</v>
      </c>
      <c r="F348" s="180"/>
      <c r="G348" s="180"/>
      <c r="H348" s="180">
        <f t="shared" si="21"/>
        <v>0</v>
      </c>
      <c r="I348" s="181">
        <f t="shared" si="22"/>
        <v>0</v>
      </c>
      <c r="J348" s="182">
        <f t="shared" si="23"/>
        <v>0</v>
      </c>
      <c r="K348" s="180">
        <f t="shared" si="24"/>
        <v>0</v>
      </c>
      <c r="L348" s="183"/>
      <c r="M348" s="184"/>
    </row>
    <row r="349" spans="1:13">
      <c r="A349" s="185"/>
      <c r="B349" s="186"/>
      <c r="C349" s="187"/>
      <c r="D349" s="188"/>
      <c r="E349" s="180"/>
      <c r="F349" s="180"/>
      <c r="G349" s="180"/>
      <c r="H349" s="180">
        <f t="shared" si="21"/>
        <v>0</v>
      </c>
      <c r="I349" s="181">
        <f t="shared" si="22"/>
        <v>0</v>
      </c>
      <c r="J349" s="182">
        <f t="shared" si="23"/>
        <v>0</v>
      </c>
      <c r="K349" s="180">
        <f t="shared" si="24"/>
        <v>0</v>
      </c>
      <c r="L349" s="183"/>
      <c r="M349" s="184"/>
    </row>
    <row r="350" spans="1:13">
      <c r="A350" s="175" t="s">
        <v>863</v>
      </c>
      <c r="B350" s="186"/>
      <c r="C350" s="177" t="s">
        <v>864</v>
      </c>
      <c r="D350" s="178" t="s">
        <v>49</v>
      </c>
      <c r="E350" s="189">
        <v>1</v>
      </c>
      <c r="F350" s="180"/>
      <c r="G350" s="180"/>
      <c r="H350" s="180">
        <f t="shared" si="21"/>
        <v>0</v>
      </c>
      <c r="I350" s="181">
        <f t="shared" si="22"/>
        <v>0</v>
      </c>
      <c r="J350" s="182">
        <f t="shared" si="23"/>
        <v>0</v>
      </c>
      <c r="K350" s="180">
        <f t="shared" si="24"/>
        <v>0</v>
      </c>
      <c r="L350" s="183"/>
      <c r="M350" s="184"/>
    </row>
    <row r="351" spans="1:13">
      <c r="A351" s="185" t="s">
        <v>865</v>
      </c>
      <c r="B351" s="186"/>
      <c r="C351" s="187" t="s">
        <v>866</v>
      </c>
      <c r="D351" s="188" t="s">
        <v>49</v>
      </c>
      <c r="E351" s="180" t="s">
        <v>196</v>
      </c>
      <c r="F351" s="180"/>
      <c r="G351" s="180"/>
      <c r="H351" s="180">
        <f t="shared" si="21"/>
        <v>0</v>
      </c>
      <c r="I351" s="181">
        <f t="shared" si="22"/>
        <v>0</v>
      </c>
      <c r="J351" s="182">
        <f t="shared" si="23"/>
        <v>0</v>
      </c>
      <c r="K351" s="180">
        <f t="shared" si="24"/>
        <v>0</v>
      </c>
      <c r="L351" s="183"/>
      <c r="M351" s="184"/>
    </row>
    <row r="352" spans="1:13">
      <c r="A352" s="185" t="s">
        <v>867</v>
      </c>
      <c r="B352" s="186"/>
      <c r="C352" s="187" t="s">
        <v>868</v>
      </c>
      <c r="D352" s="188" t="s">
        <v>49</v>
      </c>
      <c r="E352" s="180" t="s">
        <v>449</v>
      </c>
      <c r="F352" s="180"/>
      <c r="G352" s="180"/>
      <c r="H352" s="180">
        <f t="shared" si="21"/>
        <v>0</v>
      </c>
      <c r="I352" s="181">
        <f t="shared" si="22"/>
        <v>0</v>
      </c>
      <c r="J352" s="182">
        <f t="shared" si="23"/>
        <v>0</v>
      </c>
      <c r="K352" s="180">
        <f t="shared" si="24"/>
        <v>0</v>
      </c>
      <c r="L352" s="183"/>
      <c r="M352" s="184"/>
    </row>
    <row r="353" spans="1:13">
      <c r="A353" s="185" t="s">
        <v>869</v>
      </c>
      <c r="B353" s="186"/>
      <c r="C353" s="187" t="s">
        <v>790</v>
      </c>
      <c r="D353" s="188" t="s">
        <v>49</v>
      </c>
      <c r="E353" s="180" t="s">
        <v>488</v>
      </c>
      <c r="F353" s="180"/>
      <c r="G353" s="180"/>
      <c r="H353" s="180">
        <f t="shared" si="21"/>
        <v>0</v>
      </c>
      <c r="I353" s="181">
        <f t="shared" si="22"/>
        <v>0</v>
      </c>
      <c r="J353" s="182">
        <f t="shared" si="23"/>
        <v>0</v>
      </c>
      <c r="K353" s="180">
        <f t="shared" si="24"/>
        <v>0</v>
      </c>
      <c r="L353" s="183"/>
      <c r="M353" s="184"/>
    </row>
    <row r="354" spans="1:13">
      <c r="A354" s="185" t="s">
        <v>870</v>
      </c>
      <c r="B354" s="186"/>
      <c r="C354" s="187" t="s">
        <v>526</v>
      </c>
      <c r="D354" s="188" t="s">
        <v>49</v>
      </c>
      <c r="E354" s="180" t="s">
        <v>196</v>
      </c>
      <c r="F354" s="180"/>
      <c r="G354" s="180"/>
      <c r="H354" s="180">
        <f t="shared" si="21"/>
        <v>0</v>
      </c>
      <c r="I354" s="181">
        <f t="shared" si="22"/>
        <v>0</v>
      </c>
      <c r="J354" s="182">
        <f t="shared" si="23"/>
        <v>0</v>
      </c>
      <c r="K354" s="180">
        <f t="shared" si="24"/>
        <v>0</v>
      </c>
      <c r="L354" s="183"/>
      <c r="M354" s="184"/>
    </row>
    <row r="355" spans="1:13">
      <c r="A355" s="185" t="s">
        <v>871</v>
      </c>
      <c r="B355" s="186"/>
      <c r="C355" s="187" t="s">
        <v>793</v>
      </c>
      <c r="D355" s="188" t="s">
        <v>49</v>
      </c>
      <c r="E355" s="180" t="s">
        <v>872</v>
      </c>
      <c r="F355" s="180"/>
      <c r="G355" s="180"/>
      <c r="H355" s="180">
        <f t="shared" si="21"/>
        <v>0</v>
      </c>
      <c r="I355" s="181">
        <f t="shared" si="22"/>
        <v>0</v>
      </c>
      <c r="J355" s="182">
        <f t="shared" si="23"/>
        <v>0</v>
      </c>
      <c r="K355" s="180">
        <f t="shared" si="24"/>
        <v>0</v>
      </c>
      <c r="L355" s="183"/>
      <c r="M355" s="184"/>
    </row>
    <row r="356" spans="1:13">
      <c r="A356" s="185" t="s">
        <v>873</v>
      </c>
      <c r="B356" s="186"/>
      <c r="C356" s="187" t="s">
        <v>441</v>
      </c>
      <c r="D356" s="188" t="s">
        <v>49</v>
      </c>
      <c r="E356" s="180" t="s">
        <v>874</v>
      </c>
      <c r="F356" s="180"/>
      <c r="G356" s="180"/>
      <c r="H356" s="180">
        <f t="shared" si="21"/>
        <v>0</v>
      </c>
      <c r="I356" s="181">
        <f t="shared" si="22"/>
        <v>0</v>
      </c>
      <c r="J356" s="182">
        <f t="shared" si="23"/>
        <v>0</v>
      </c>
      <c r="K356" s="180">
        <f t="shared" si="24"/>
        <v>0</v>
      </c>
      <c r="L356" s="183"/>
      <c r="M356" s="184"/>
    </row>
    <row r="357" spans="1:13">
      <c r="A357" s="185" t="s">
        <v>875</v>
      </c>
      <c r="B357" s="186"/>
      <c r="C357" s="187" t="s">
        <v>442</v>
      </c>
      <c r="D357" s="188" t="s">
        <v>49</v>
      </c>
      <c r="E357" s="180" t="s">
        <v>876</v>
      </c>
      <c r="F357" s="180"/>
      <c r="G357" s="180"/>
      <c r="H357" s="180">
        <f t="shared" si="21"/>
        <v>0</v>
      </c>
      <c r="I357" s="181">
        <f t="shared" si="22"/>
        <v>0</v>
      </c>
      <c r="J357" s="182">
        <f t="shared" si="23"/>
        <v>0</v>
      </c>
      <c r="K357" s="180">
        <f t="shared" si="24"/>
        <v>0</v>
      </c>
      <c r="L357" s="183"/>
      <c r="M357" s="184"/>
    </row>
    <row r="358" spans="1:13">
      <c r="A358" s="185" t="s">
        <v>877</v>
      </c>
      <c r="B358" s="186"/>
      <c r="C358" s="187" t="s">
        <v>443</v>
      </c>
      <c r="D358" s="188" t="s">
        <v>49</v>
      </c>
      <c r="E358" s="180" t="s">
        <v>878</v>
      </c>
      <c r="F358" s="180"/>
      <c r="G358" s="180"/>
      <c r="H358" s="180">
        <f t="shared" si="21"/>
        <v>0</v>
      </c>
      <c r="I358" s="181">
        <f t="shared" si="22"/>
        <v>0</v>
      </c>
      <c r="J358" s="182">
        <f t="shared" si="23"/>
        <v>0</v>
      </c>
      <c r="K358" s="180">
        <f t="shared" si="24"/>
        <v>0</v>
      </c>
      <c r="L358" s="183"/>
      <c r="M358" s="184"/>
    </row>
    <row r="359" spans="1:13">
      <c r="A359" s="185" t="s">
        <v>879</v>
      </c>
      <c r="B359" s="186"/>
      <c r="C359" s="187" t="s">
        <v>880</v>
      </c>
      <c r="D359" s="188" t="s">
        <v>49</v>
      </c>
      <c r="E359" s="180" t="s">
        <v>194</v>
      </c>
      <c r="F359" s="180"/>
      <c r="G359" s="180"/>
      <c r="H359" s="180">
        <f t="shared" si="21"/>
        <v>0</v>
      </c>
      <c r="I359" s="181">
        <f t="shared" si="22"/>
        <v>0</v>
      </c>
      <c r="J359" s="182">
        <f t="shared" si="23"/>
        <v>0</v>
      </c>
      <c r="K359" s="180">
        <f t="shared" si="24"/>
        <v>0</v>
      </c>
      <c r="L359" s="183"/>
      <c r="M359" s="184"/>
    </row>
    <row r="360" spans="1:13">
      <c r="A360" s="185" t="s">
        <v>881</v>
      </c>
      <c r="B360" s="186"/>
      <c r="C360" s="187" t="s">
        <v>882</v>
      </c>
      <c r="D360" s="188" t="s">
        <v>49</v>
      </c>
      <c r="E360" s="180" t="s">
        <v>194</v>
      </c>
      <c r="F360" s="180"/>
      <c r="G360" s="180"/>
      <c r="H360" s="180">
        <f t="shared" si="21"/>
        <v>0</v>
      </c>
      <c r="I360" s="181">
        <f t="shared" si="22"/>
        <v>0</v>
      </c>
      <c r="J360" s="182">
        <f t="shared" si="23"/>
        <v>0</v>
      </c>
      <c r="K360" s="180">
        <f t="shared" si="24"/>
        <v>0</v>
      </c>
      <c r="L360" s="183"/>
      <c r="M360" s="184"/>
    </row>
    <row r="361" spans="1:13">
      <c r="A361" s="185" t="s">
        <v>883</v>
      </c>
      <c r="B361" s="186"/>
      <c r="C361" s="187" t="s">
        <v>804</v>
      </c>
      <c r="D361" s="188" t="s">
        <v>49</v>
      </c>
      <c r="E361" s="180" t="s">
        <v>194</v>
      </c>
      <c r="F361" s="180"/>
      <c r="G361" s="180"/>
      <c r="H361" s="180">
        <f t="shared" si="21"/>
        <v>0</v>
      </c>
      <c r="I361" s="181">
        <f t="shared" si="22"/>
        <v>0</v>
      </c>
      <c r="J361" s="182">
        <f t="shared" si="23"/>
        <v>0</v>
      </c>
      <c r="K361" s="180">
        <f t="shared" si="24"/>
        <v>0</v>
      </c>
      <c r="L361" s="183"/>
      <c r="M361" s="184"/>
    </row>
    <row r="362" spans="1:13">
      <c r="A362" s="185" t="s">
        <v>884</v>
      </c>
      <c r="B362" s="186"/>
      <c r="C362" s="187" t="s">
        <v>535</v>
      </c>
      <c r="D362" s="188" t="s">
        <v>49</v>
      </c>
      <c r="E362" s="180" t="s">
        <v>196</v>
      </c>
      <c r="F362" s="180"/>
      <c r="G362" s="180"/>
      <c r="H362" s="180">
        <f t="shared" si="21"/>
        <v>0</v>
      </c>
      <c r="I362" s="181">
        <f t="shared" si="22"/>
        <v>0</v>
      </c>
      <c r="J362" s="182">
        <f t="shared" si="23"/>
        <v>0</v>
      </c>
      <c r="K362" s="180">
        <f t="shared" si="24"/>
        <v>0</v>
      </c>
      <c r="L362" s="183"/>
      <c r="M362" s="184"/>
    </row>
    <row r="363" spans="1:13">
      <c r="A363" s="185" t="s">
        <v>885</v>
      </c>
      <c r="B363" s="186"/>
      <c r="C363" s="187" t="s">
        <v>807</v>
      </c>
      <c r="D363" s="188" t="s">
        <v>49</v>
      </c>
      <c r="E363" s="180" t="s">
        <v>447</v>
      </c>
      <c r="F363" s="180"/>
      <c r="G363" s="180"/>
      <c r="H363" s="180">
        <f t="shared" si="21"/>
        <v>0</v>
      </c>
      <c r="I363" s="181">
        <f t="shared" si="22"/>
        <v>0</v>
      </c>
      <c r="J363" s="182">
        <f t="shared" si="23"/>
        <v>0</v>
      </c>
      <c r="K363" s="180">
        <f t="shared" si="24"/>
        <v>0</v>
      </c>
      <c r="L363" s="183"/>
      <c r="M363" s="184"/>
    </row>
    <row r="364" spans="1:13">
      <c r="A364" s="185" t="s">
        <v>886</v>
      </c>
      <c r="B364" s="186"/>
      <c r="C364" s="187" t="s">
        <v>445</v>
      </c>
      <c r="D364" s="188" t="s">
        <v>49</v>
      </c>
      <c r="E364" s="180" t="s">
        <v>196</v>
      </c>
      <c r="F364" s="180"/>
      <c r="G364" s="180"/>
      <c r="H364" s="180">
        <f t="shared" si="21"/>
        <v>0</v>
      </c>
      <c r="I364" s="181">
        <f t="shared" si="22"/>
        <v>0</v>
      </c>
      <c r="J364" s="182">
        <f t="shared" si="23"/>
        <v>0</v>
      </c>
      <c r="K364" s="180">
        <f t="shared" si="24"/>
        <v>0</v>
      </c>
      <c r="L364" s="183"/>
      <c r="M364" s="184"/>
    </row>
    <row r="365" spans="1:13">
      <c r="A365" s="185" t="s">
        <v>887</v>
      </c>
      <c r="B365" s="186"/>
      <c r="C365" s="187" t="s">
        <v>446</v>
      </c>
      <c r="D365" s="188" t="s">
        <v>49</v>
      </c>
      <c r="E365" s="180" t="s">
        <v>878</v>
      </c>
      <c r="F365" s="180"/>
      <c r="G365" s="180"/>
      <c r="H365" s="180">
        <f t="shared" si="21"/>
        <v>0</v>
      </c>
      <c r="I365" s="181">
        <f t="shared" si="22"/>
        <v>0</v>
      </c>
      <c r="J365" s="182">
        <f t="shared" si="23"/>
        <v>0</v>
      </c>
      <c r="K365" s="180">
        <f t="shared" si="24"/>
        <v>0</v>
      </c>
      <c r="L365" s="183"/>
      <c r="M365" s="184"/>
    </row>
    <row r="366" spans="1:13">
      <c r="A366" s="185" t="s">
        <v>888</v>
      </c>
      <c r="B366" s="186"/>
      <c r="C366" s="187" t="s">
        <v>889</v>
      </c>
      <c r="D366" s="188" t="s">
        <v>49</v>
      </c>
      <c r="E366" s="180" t="s">
        <v>196</v>
      </c>
      <c r="F366" s="180"/>
      <c r="G366" s="180"/>
      <c r="H366" s="180">
        <f t="shared" si="21"/>
        <v>0</v>
      </c>
      <c r="I366" s="181">
        <f t="shared" si="22"/>
        <v>0</v>
      </c>
      <c r="J366" s="182">
        <f t="shared" si="23"/>
        <v>0</v>
      </c>
      <c r="K366" s="180">
        <f t="shared" si="24"/>
        <v>0</v>
      </c>
      <c r="L366" s="183"/>
      <c r="M366" s="184"/>
    </row>
    <row r="367" spans="1:13">
      <c r="A367" s="185" t="s">
        <v>890</v>
      </c>
      <c r="B367" s="186"/>
      <c r="C367" s="187" t="s">
        <v>891</v>
      </c>
      <c r="D367" s="188" t="s">
        <v>49</v>
      </c>
      <c r="E367" s="180" t="s">
        <v>449</v>
      </c>
      <c r="F367" s="180"/>
      <c r="G367" s="180"/>
      <c r="H367" s="180">
        <f t="shared" si="21"/>
        <v>0</v>
      </c>
      <c r="I367" s="181">
        <f t="shared" si="22"/>
        <v>0</v>
      </c>
      <c r="J367" s="182">
        <f t="shared" si="23"/>
        <v>0</v>
      </c>
      <c r="K367" s="180">
        <f t="shared" si="24"/>
        <v>0</v>
      </c>
      <c r="L367" s="183"/>
      <c r="M367" s="184"/>
    </row>
    <row r="368" spans="1:13">
      <c r="A368" s="185" t="s">
        <v>892</v>
      </c>
      <c r="B368" s="186"/>
      <c r="C368" s="187" t="s">
        <v>814</v>
      </c>
      <c r="D368" s="188" t="s">
        <v>49</v>
      </c>
      <c r="E368" s="180" t="s">
        <v>192</v>
      </c>
      <c r="F368" s="180"/>
      <c r="G368" s="180"/>
      <c r="H368" s="180">
        <f t="shared" si="21"/>
        <v>0</v>
      </c>
      <c r="I368" s="181">
        <f t="shared" si="22"/>
        <v>0</v>
      </c>
      <c r="J368" s="182">
        <f t="shared" si="23"/>
        <v>0</v>
      </c>
      <c r="K368" s="180">
        <f t="shared" si="24"/>
        <v>0</v>
      </c>
      <c r="L368" s="183"/>
      <c r="M368" s="184"/>
    </row>
    <row r="369" spans="1:13">
      <c r="A369" s="185" t="s">
        <v>893</v>
      </c>
      <c r="B369" s="186"/>
      <c r="C369" s="187" t="s">
        <v>816</v>
      </c>
      <c r="D369" s="188" t="s">
        <v>49</v>
      </c>
      <c r="E369" s="180" t="s">
        <v>444</v>
      </c>
      <c r="F369" s="180"/>
      <c r="G369" s="180"/>
      <c r="H369" s="180">
        <f t="shared" si="21"/>
        <v>0</v>
      </c>
      <c r="I369" s="181">
        <f t="shared" si="22"/>
        <v>0</v>
      </c>
      <c r="J369" s="182">
        <f t="shared" si="23"/>
        <v>0</v>
      </c>
      <c r="K369" s="180">
        <f t="shared" si="24"/>
        <v>0</v>
      </c>
      <c r="L369" s="183"/>
      <c r="M369" s="184"/>
    </row>
    <row r="370" spans="1:13">
      <c r="A370" s="185" t="s">
        <v>894</v>
      </c>
      <c r="B370" s="186"/>
      <c r="C370" s="187" t="s">
        <v>448</v>
      </c>
      <c r="D370" s="188" t="s">
        <v>49</v>
      </c>
      <c r="E370" s="180" t="s">
        <v>821</v>
      </c>
      <c r="F370" s="180"/>
      <c r="G370" s="180"/>
      <c r="H370" s="180">
        <f t="shared" si="21"/>
        <v>0</v>
      </c>
      <c r="I370" s="181">
        <f t="shared" si="22"/>
        <v>0</v>
      </c>
      <c r="J370" s="182">
        <f t="shared" si="23"/>
        <v>0</v>
      </c>
      <c r="K370" s="180">
        <f t="shared" si="24"/>
        <v>0</v>
      </c>
      <c r="L370" s="183"/>
      <c r="M370" s="184"/>
    </row>
    <row r="371" spans="1:13">
      <c r="A371" s="185" t="s">
        <v>895</v>
      </c>
      <c r="B371" s="186"/>
      <c r="C371" s="187" t="s">
        <v>896</v>
      </c>
      <c r="D371" s="188" t="s">
        <v>49</v>
      </c>
      <c r="E371" s="180" t="s">
        <v>488</v>
      </c>
      <c r="F371" s="180"/>
      <c r="G371" s="180"/>
      <c r="H371" s="180">
        <f t="shared" si="21"/>
        <v>0</v>
      </c>
      <c r="I371" s="181">
        <f t="shared" si="22"/>
        <v>0</v>
      </c>
      <c r="J371" s="182">
        <f t="shared" si="23"/>
        <v>0</v>
      </c>
      <c r="K371" s="180">
        <f t="shared" si="24"/>
        <v>0</v>
      </c>
      <c r="L371" s="183"/>
      <c r="M371" s="184"/>
    </row>
    <row r="372" spans="1:13">
      <c r="A372" s="185" t="s">
        <v>897</v>
      </c>
      <c r="B372" s="186"/>
      <c r="C372" s="187" t="s">
        <v>898</v>
      </c>
      <c r="D372" s="188" t="s">
        <v>49</v>
      </c>
      <c r="E372" s="180" t="s">
        <v>449</v>
      </c>
      <c r="F372" s="180"/>
      <c r="G372" s="180"/>
      <c r="H372" s="180">
        <f t="shared" si="21"/>
        <v>0</v>
      </c>
      <c r="I372" s="181">
        <f t="shared" si="22"/>
        <v>0</v>
      </c>
      <c r="J372" s="182">
        <f t="shared" si="23"/>
        <v>0</v>
      </c>
      <c r="K372" s="180">
        <f t="shared" si="24"/>
        <v>0</v>
      </c>
      <c r="L372" s="183"/>
      <c r="M372" s="184"/>
    </row>
    <row r="373" spans="1:13">
      <c r="A373" s="185" t="s">
        <v>899</v>
      </c>
      <c r="B373" s="186"/>
      <c r="C373" s="187" t="s">
        <v>900</v>
      </c>
      <c r="D373" s="188" t="s">
        <v>49</v>
      </c>
      <c r="E373" s="180" t="s">
        <v>192</v>
      </c>
      <c r="F373" s="180"/>
      <c r="G373" s="180"/>
      <c r="H373" s="180">
        <f t="shared" si="21"/>
        <v>0</v>
      </c>
      <c r="I373" s="181">
        <f t="shared" si="22"/>
        <v>0</v>
      </c>
      <c r="J373" s="182">
        <f t="shared" si="23"/>
        <v>0</v>
      </c>
      <c r="K373" s="180">
        <f t="shared" si="24"/>
        <v>0</v>
      </c>
      <c r="L373" s="183"/>
      <c r="M373" s="184"/>
    </row>
    <row r="374" spans="1:13">
      <c r="A374" s="185" t="s">
        <v>901</v>
      </c>
      <c r="B374" s="186"/>
      <c r="C374" s="187" t="s">
        <v>902</v>
      </c>
      <c r="D374" s="188" t="s">
        <v>49</v>
      </c>
      <c r="E374" s="180" t="s">
        <v>444</v>
      </c>
      <c r="F374" s="180"/>
      <c r="G374" s="180"/>
      <c r="H374" s="180">
        <f t="shared" si="21"/>
        <v>0</v>
      </c>
      <c r="I374" s="181">
        <f t="shared" si="22"/>
        <v>0</v>
      </c>
      <c r="J374" s="182">
        <f t="shared" si="23"/>
        <v>0</v>
      </c>
      <c r="K374" s="180">
        <f t="shared" si="24"/>
        <v>0</v>
      </c>
      <c r="L374" s="183"/>
      <c r="M374" s="184"/>
    </row>
    <row r="375" spans="1:13">
      <c r="A375" s="185" t="s">
        <v>903</v>
      </c>
      <c r="B375" s="186"/>
      <c r="C375" s="187" t="s">
        <v>450</v>
      </c>
      <c r="D375" s="188" t="s">
        <v>49</v>
      </c>
      <c r="E375" s="180" t="s">
        <v>449</v>
      </c>
      <c r="F375" s="180"/>
      <c r="G375" s="180"/>
      <c r="H375" s="180">
        <f t="shared" si="21"/>
        <v>0</v>
      </c>
      <c r="I375" s="181">
        <f t="shared" si="22"/>
        <v>0</v>
      </c>
      <c r="J375" s="182">
        <f t="shared" si="23"/>
        <v>0</v>
      </c>
      <c r="K375" s="180">
        <f t="shared" si="24"/>
        <v>0</v>
      </c>
      <c r="L375" s="183"/>
      <c r="M375" s="184"/>
    </row>
    <row r="376" spans="1:13">
      <c r="A376" s="185" t="s">
        <v>904</v>
      </c>
      <c r="B376" s="186"/>
      <c r="C376" s="187" t="s">
        <v>451</v>
      </c>
      <c r="D376" s="188" t="s">
        <v>49</v>
      </c>
      <c r="E376" s="180" t="s">
        <v>194</v>
      </c>
      <c r="F376" s="180"/>
      <c r="G376" s="180"/>
      <c r="H376" s="180">
        <f t="shared" si="21"/>
        <v>0</v>
      </c>
      <c r="I376" s="181">
        <f t="shared" si="22"/>
        <v>0</v>
      </c>
      <c r="J376" s="182">
        <f t="shared" si="23"/>
        <v>0</v>
      </c>
      <c r="K376" s="180">
        <f t="shared" si="24"/>
        <v>0</v>
      </c>
      <c r="L376" s="183"/>
      <c r="M376" s="184"/>
    </row>
    <row r="377" spans="1:13" ht="20.399999999999999">
      <c r="A377" s="185" t="s">
        <v>905</v>
      </c>
      <c r="B377" s="186"/>
      <c r="C377" s="187" t="s">
        <v>906</v>
      </c>
      <c r="D377" s="188" t="s">
        <v>49</v>
      </c>
      <c r="E377" s="180" t="s">
        <v>196</v>
      </c>
      <c r="F377" s="180"/>
      <c r="G377" s="180"/>
      <c r="H377" s="180">
        <f t="shared" si="21"/>
        <v>0</v>
      </c>
      <c r="I377" s="181">
        <f t="shared" si="22"/>
        <v>0</v>
      </c>
      <c r="J377" s="182">
        <f t="shared" si="23"/>
        <v>0</v>
      </c>
      <c r="K377" s="180">
        <f t="shared" si="24"/>
        <v>0</v>
      </c>
      <c r="L377" s="183"/>
      <c r="M377" s="184"/>
    </row>
    <row r="378" spans="1:13">
      <c r="A378" s="185" t="s">
        <v>907</v>
      </c>
      <c r="B378" s="186"/>
      <c r="C378" s="187" t="s">
        <v>908</v>
      </c>
      <c r="D378" s="188" t="s">
        <v>49</v>
      </c>
      <c r="E378" s="180" t="s">
        <v>196</v>
      </c>
      <c r="F378" s="180"/>
      <c r="G378" s="180"/>
      <c r="H378" s="180">
        <f t="shared" si="21"/>
        <v>0</v>
      </c>
      <c r="I378" s="181">
        <f t="shared" si="22"/>
        <v>0</v>
      </c>
      <c r="J378" s="182">
        <f t="shared" si="23"/>
        <v>0</v>
      </c>
      <c r="K378" s="180">
        <f t="shared" si="24"/>
        <v>0</v>
      </c>
      <c r="L378" s="183"/>
      <c r="M378" s="184"/>
    </row>
    <row r="379" spans="1:13">
      <c r="A379" s="185" t="s">
        <v>909</v>
      </c>
      <c r="B379" s="186"/>
      <c r="C379" s="187" t="s">
        <v>910</v>
      </c>
      <c r="D379" s="188" t="s">
        <v>49</v>
      </c>
      <c r="E379" s="180" t="s">
        <v>449</v>
      </c>
      <c r="F379" s="180"/>
      <c r="G379" s="180"/>
      <c r="H379" s="180">
        <f t="shared" si="21"/>
        <v>0</v>
      </c>
      <c r="I379" s="181">
        <f t="shared" si="22"/>
        <v>0</v>
      </c>
      <c r="J379" s="182">
        <f t="shared" si="23"/>
        <v>0</v>
      </c>
      <c r="K379" s="180">
        <f t="shared" si="24"/>
        <v>0</v>
      </c>
      <c r="L379" s="183"/>
      <c r="M379" s="184"/>
    </row>
    <row r="380" spans="1:13">
      <c r="A380" s="185" t="s">
        <v>911</v>
      </c>
      <c r="B380" s="186"/>
      <c r="C380" s="187" t="s">
        <v>912</v>
      </c>
      <c r="D380" s="188" t="s">
        <v>49</v>
      </c>
      <c r="E380" s="180" t="s">
        <v>196</v>
      </c>
      <c r="F380" s="180"/>
      <c r="G380" s="180"/>
      <c r="H380" s="180">
        <f t="shared" si="21"/>
        <v>0</v>
      </c>
      <c r="I380" s="181">
        <f t="shared" si="22"/>
        <v>0</v>
      </c>
      <c r="J380" s="182">
        <f t="shared" si="23"/>
        <v>0</v>
      </c>
      <c r="K380" s="180">
        <f t="shared" si="24"/>
        <v>0</v>
      </c>
      <c r="L380" s="183"/>
      <c r="M380" s="184"/>
    </row>
    <row r="381" spans="1:13">
      <c r="A381" s="185" t="s">
        <v>913</v>
      </c>
      <c r="B381" s="188"/>
      <c r="C381" s="187" t="s">
        <v>914</v>
      </c>
      <c r="D381" s="188" t="s">
        <v>49</v>
      </c>
      <c r="E381" s="180" t="s">
        <v>196</v>
      </c>
      <c r="F381" s="180"/>
      <c r="G381" s="180"/>
      <c r="H381" s="180">
        <f t="shared" si="21"/>
        <v>0</v>
      </c>
      <c r="I381" s="181">
        <f t="shared" si="22"/>
        <v>0</v>
      </c>
      <c r="J381" s="182">
        <f t="shared" si="23"/>
        <v>0</v>
      </c>
      <c r="K381" s="180">
        <f t="shared" si="24"/>
        <v>0</v>
      </c>
      <c r="L381" s="183"/>
      <c r="M381" s="184"/>
    </row>
    <row r="382" spans="1:13">
      <c r="A382" s="185" t="s">
        <v>915</v>
      </c>
      <c r="B382" s="188"/>
      <c r="C382" s="187" t="s">
        <v>626</v>
      </c>
      <c r="D382" s="188" t="s">
        <v>49</v>
      </c>
      <c r="E382" s="180" t="s">
        <v>196</v>
      </c>
      <c r="F382" s="180"/>
      <c r="G382" s="180"/>
      <c r="H382" s="180">
        <f t="shared" si="21"/>
        <v>0</v>
      </c>
      <c r="I382" s="181">
        <f t="shared" si="22"/>
        <v>0</v>
      </c>
      <c r="J382" s="182">
        <f t="shared" si="23"/>
        <v>0</v>
      </c>
      <c r="K382" s="180">
        <f t="shared" si="24"/>
        <v>0</v>
      </c>
      <c r="L382" s="183"/>
      <c r="M382" s="184"/>
    </row>
    <row r="383" spans="1:13">
      <c r="A383" s="185" t="s">
        <v>916</v>
      </c>
      <c r="B383" s="186"/>
      <c r="C383" s="187" t="s">
        <v>917</v>
      </c>
      <c r="D383" s="188" t="s">
        <v>49</v>
      </c>
      <c r="E383" s="180" t="s">
        <v>196</v>
      </c>
      <c r="F383" s="180"/>
      <c r="G383" s="180"/>
      <c r="H383" s="180">
        <f t="shared" si="21"/>
        <v>0</v>
      </c>
      <c r="I383" s="181">
        <f t="shared" si="22"/>
        <v>0</v>
      </c>
      <c r="J383" s="182">
        <f t="shared" si="23"/>
        <v>0</v>
      </c>
      <c r="K383" s="180">
        <f t="shared" si="24"/>
        <v>0</v>
      </c>
      <c r="L383" s="183"/>
      <c r="M383" s="184"/>
    </row>
    <row r="384" spans="1:13">
      <c r="A384" s="185" t="s">
        <v>918</v>
      </c>
      <c r="B384" s="186"/>
      <c r="C384" s="187" t="s">
        <v>461</v>
      </c>
      <c r="D384" s="188" t="s">
        <v>49</v>
      </c>
      <c r="E384" s="180" t="s">
        <v>196</v>
      </c>
      <c r="F384" s="180"/>
      <c r="G384" s="180"/>
      <c r="H384" s="180">
        <f t="shared" si="21"/>
        <v>0</v>
      </c>
      <c r="I384" s="181">
        <f t="shared" si="22"/>
        <v>0</v>
      </c>
      <c r="J384" s="182">
        <f t="shared" si="23"/>
        <v>0</v>
      </c>
      <c r="K384" s="180">
        <f t="shared" si="24"/>
        <v>0</v>
      </c>
      <c r="L384" s="183"/>
      <c r="M384" s="184"/>
    </row>
    <row r="385" spans="1:13">
      <c r="A385" s="185" t="s">
        <v>919</v>
      </c>
      <c r="B385" s="186"/>
      <c r="C385" s="187" t="s">
        <v>920</v>
      </c>
      <c r="D385" s="188" t="s">
        <v>49</v>
      </c>
      <c r="E385" s="180" t="s">
        <v>196</v>
      </c>
      <c r="F385" s="180"/>
      <c r="G385" s="180"/>
      <c r="H385" s="180">
        <f t="shared" si="21"/>
        <v>0</v>
      </c>
      <c r="I385" s="181">
        <f t="shared" si="22"/>
        <v>0</v>
      </c>
      <c r="J385" s="182">
        <f t="shared" si="23"/>
        <v>0</v>
      </c>
      <c r="K385" s="180">
        <f t="shared" si="24"/>
        <v>0</v>
      </c>
      <c r="L385" s="183"/>
      <c r="M385" s="184"/>
    </row>
    <row r="386" spans="1:13">
      <c r="A386" s="185" t="s">
        <v>921</v>
      </c>
      <c r="B386" s="186"/>
      <c r="C386" s="187" t="s">
        <v>922</v>
      </c>
      <c r="D386" s="188" t="s">
        <v>49</v>
      </c>
      <c r="E386" s="180" t="s">
        <v>449</v>
      </c>
      <c r="F386" s="180"/>
      <c r="G386" s="180"/>
      <c r="H386" s="180">
        <f t="shared" si="21"/>
        <v>0</v>
      </c>
      <c r="I386" s="181">
        <f t="shared" si="22"/>
        <v>0</v>
      </c>
      <c r="J386" s="182">
        <f t="shared" si="23"/>
        <v>0</v>
      </c>
      <c r="K386" s="180">
        <f t="shared" si="24"/>
        <v>0</v>
      </c>
      <c r="L386" s="183"/>
      <c r="M386" s="184"/>
    </row>
    <row r="387" spans="1:13">
      <c r="A387" s="185" t="s">
        <v>923</v>
      </c>
      <c r="B387" s="186"/>
      <c r="C387" s="187" t="s">
        <v>924</v>
      </c>
      <c r="D387" s="188" t="s">
        <v>49</v>
      </c>
      <c r="E387" s="180" t="s">
        <v>196</v>
      </c>
      <c r="F387" s="180"/>
      <c r="G387" s="180"/>
      <c r="H387" s="180">
        <f t="shared" si="21"/>
        <v>0</v>
      </c>
      <c r="I387" s="181">
        <f t="shared" si="22"/>
        <v>0</v>
      </c>
      <c r="J387" s="182">
        <f t="shared" si="23"/>
        <v>0</v>
      </c>
      <c r="K387" s="180">
        <f t="shared" si="24"/>
        <v>0</v>
      </c>
      <c r="L387" s="183"/>
      <c r="M387" s="184"/>
    </row>
    <row r="388" spans="1:13">
      <c r="A388" s="185" t="s">
        <v>925</v>
      </c>
      <c r="B388" s="186"/>
      <c r="C388" s="187" t="s">
        <v>926</v>
      </c>
      <c r="D388" s="188" t="s">
        <v>49</v>
      </c>
      <c r="E388" s="180" t="s">
        <v>196</v>
      </c>
      <c r="F388" s="180"/>
      <c r="G388" s="180"/>
      <c r="H388" s="180">
        <f t="shared" si="21"/>
        <v>0</v>
      </c>
      <c r="I388" s="181">
        <f t="shared" si="22"/>
        <v>0</v>
      </c>
      <c r="J388" s="182">
        <f t="shared" si="23"/>
        <v>0</v>
      </c>
      <c r="K388" s="180">
        <f t="shared" si="24"/>
        <v>0</v>
      </c>
      <c r="L388" s="183"/>
      <c r="M388" s="184"/>
    </row>
    <row r="389" spans="1:13">
      <c r="A389" s="185" t="s">
        <v>927</v>
      </c>
      <c r="B389" s="186"/>
      <c r="C389" s="187" t="s">
        <v>928</v>
      </c>
      <c r="D389" s="188" t="s">
        <v>49</v>
      </c>
      <c r="E389" s="180" t="s">
        <v>488</v>
      </c>
      <c r="F389" s="180"/>
      <c r="G389" s="180"/>
      <c r="H389" s="180">
        <f t="shared" si="21"/>
        <v>0</v>
      </c>
      <c r="I389" s="181">
        <f t="shared" si="22"/>
        <v>0</v>
      </c>
      <c r="J389" s="182">
        <f t="shared" si="23"/>
        <v>0</v>
      </c>
      <c r="K389" s="180">
        <f t="shared" si="24"/>
        <v>0</v>
      </c>
      <c r="L389" s="183"/>
      <c r="M389" s="184"/>
    </row>
    <row r="390" spans="1:13">
      <c r="A390" s="185" t="s">
        <v>929</v>
      </c>
      <c r="B390" s="186"/>
      <c r="C390" s="187" t="s">
        <v>930</v>
      </c>
      <c r="D390" s="188" t="s">
        <v>49</v>
      </c>
      <c r="E390" s="180" t="s">
        <v>449</v>
      </c>
      <c r="F390" s="180"/>
      <c r="G390" s="180"/>
      <c r="H390" s="180">
        <f t="shared" si="21"/>
        <v>0</v>
      </c>
      <c r="I390" s="181">
        <f t="shared" si="22"/>
        <v>0</v>
      </c>
      <c r="J390" s="182">
        <f t="shared" si="23"/>
        <v>0</v>
      </c>
      <c r="K390" s="180">
        <f t="shared" si="24"/>
        <v>0</v>
      </c>
      <c r="L390" s="183"/>
      <c r="M390" s="184"/>
    </row>
    <row r="391" spans="1:13" ht="20.399999999999999">
      <c r="A391" s="185" t="s">
        <v>931</v>
      </c>
      <c r="B391" s="186"/>
      <c r="C391" s="187" t="s">
        <v>932</v>
      </c>
      <c r="D391" s="188" t="s">
        <v>49</v>
      </c>
      <c r="E391" s="180" t="s">
        <v>449</v>
      </c>
      <c r="F391" s="180"/>
      <c r="G391" s="180"/>
      <c r="H391" s="180">
        <f t="shared" si="21"/>
        <v>0</v>
      </c>
      <c r="I391" s="181">
        <f t="shared" si="22"/>
        <v>0</v>
      </c>
      <c r="J391" s="182">
        <f t="shared" si="23"/>
        <v>0</v>
      </c>
      <c r="K391" s="180">
        <f t="shared" si="24"/>
        <v>0</v>
      </c>
      <c r="L391" s="183"/>
      <c r="M391" s="184"/>
    </row>
    <row r="392" spans="1:13" ht="20.399999999999999">
      <c r="A392" s="185" t="s">
        <v>933</v>
      </c>
      <c r="B392" s="186"/>
      <c r="C392" s="187" t="s">
        <v>934</v>
      </c>
      <c r="D392" s="188" t="s">
        <v>49</v>
      </c>
      <c r="E392" s="180" t="s">
        <v>488</v>
      </c>
      <c r="F392" s="180"/>
      <c r="G392" s="180"/>
      <c r="H392" s="180">
        <f t="shared" si="21"/>
        <v>0</v>
      </c>
      <c r="I392" s="181">
        <f t="shared" si="22"/>
        <v>0</v>
      </c>
      <c r="J392" s="182">
        <f t="shared" si="23"/>
        <v>0</v>
      </c>
      <c r="K392" s="180">
        <f t="shared" si="24"/>
        <v>0</v>
      </c>
      <c r="L392" s="183"/>
      <c r="M392" s="184"/>
    </row>
    <row r="393" spans="1:13" ht="20.399999999999999">
      <c r="A393" s="185" t="s">
        <v>935</v>
      </c>
      <c r="B393" s="186"/>
      <c r="C393" s="187" t="s">
        <v>936</v>
      </c>
      <c r="D393" s="188" t="s">
        <v>49</v>
      </c>
      <c r="E393" s="180" t="s">
        <v>196</v>
      </c>
      <c r="F393" s="180"/>
      <c r="G393" s="180"/>
      <c r="H393" s="180">
        <f t="shared" si="21"/>
        <v>0</v>
      </c>
      <c r="I393" s="181">
        <f t="shared" si="22"/>
        <v>0</v>
      </c>
      <c r="J393" s="182">
        <f t="shared" si="23"/>
        <v>0</v>
      </c>
      <c r="K393" s="180">
        <f t="shared" si="24"/>
        <v>0</v>
      </c>
      <c r="L393" s="183"/>
      <c r="M393" s="184"/>
    </row>
    <row r="394" spans="1:13">
      <c r="A394" s="185" t="s">
        <v>937</v>
      </c>
      <c r="B394" s="186"/>
      <c r="C394" s="187" t="s">
        <v>462</v>
      </c>
      <c r="D394" s="188" t="s">
        <v>49</v>
      </c>
      <c r="E394" s="180" t="s">
        <v>193</v>
      </c>
      <c r="F394" s="180"/>
      <c r="G394" s="180"/>
      <c r="H394" s="180">
        <f t="shared" si="21"/>
        <v>0</v>
      </c>
      <c r="I394" s="181">
        <f t="shared" si="22"/>
        <v>0</v>
      </c>
      <c r="J394" s="182">
        <f t="shared" si="23"/>
        <v>0</v>
      </c>
      <c r="K394" s="180">
        <f t="shared" si="24"/>
        <v>0</v>
      </c>
      <c r="L394" s="183"/>
      <c r="M394" s="184"/>
    </row>
    <row r="395" spans="1:13" ht="20.399999999999999">
      <c r="A395" s="185" t="s">
        <v>938</v>
      </c>
      <c r="B395" s="186"/>
      <c r="C395" s="187" t="s">
        <v>939</v>
      </c>
      <c r="D395" s="188" t="s">
        <v>49</v>
      </c>
      <c r="E395" s="180" t="s">
        <v>196</v>
      </c>
      <c r="F395" s="180"/>
      <c r="G395" s="180"/>
      <c r="H395" s="180">
        <f t="shared" si="21"/>
        <v>0</v>
      </c>
      <c r="I395" s="181">
        <f t="shared" si="22"/>
        <v>0</v>
      </c>
      <c r="J395" s="182">
        <f t="shared" si="23"/>
        <v>0</v>
      </c>
      <c r="K395" s="180">
        <f t="shared" si="24"/>
        <v>0</v>
      </c>
      <c r="L395" s="183"/>
      <c r="M395" s="184"/>
    </row>
    <row r="396" spans="1:13">
      <c r="A396" s="185" t="s">
        <v>940</v>
      </c>
      <c r="B396" s="186"/>
      <c r="C396" s="187" t="s">
        <v>572</v>
      </c>
      <c r="D396" s="188" t="s">
        <v>49</v>
      </c>
      <c r="E396" s="180" t="s">
        <v>196</v>
      </c>
      <c r="F396" s="180"/>
      <c r="G396" s="180"/>
      <c r="H396" s="180">
        <f t="shared" si="21"/>
        <v>0</v>
      </c>
      <c r="I396" s="181">
        <f t="shared" si="22"/>
        <v>0</v>
      </c>
      <c r="J396" s="182">
        <f t="shared" si="23"/>
        <v>0</v>
      </c>
      <c r="K396" s="180">
        <f t="shared" si="24"/>
        <v>0</v>
      </c>
      <c r="L396" s="183"/>
      <c r="M396" s="184"/>
    </row>
    <row r="397" spans="1:13">
      <c r="A397" s="185" t="s">
        <v>941</v>
      </c>
      <c r="B397" s="186"/>
      <c r="C397" s="187" t="s">
        <v>574</v>
      </c>
      <c r="D397" s="188" t="s">
        <v>49</v>
      </c>
      <c r="E397" s="180" t="s">
        <v>196</v>
      </c>
      <c r="F397" s="180"/>
      <c r="G397" s="180"/>
      <c r="H397" s="180">
        <f t="shared" ref="H397:H460" si="25">F397+G397</f>
        <v>0</v>
      </c>
      <c r="I397" s="181">
        <f t="shared" ref="I397:I460" si="26">E397*F397</f>
        <v>0</v>
      </c>
      <c r="J397" s="182">
        <f t="shared" ref="J397:J460" si="27">E397*G397</f>
        <v>0</v>
      </c>
      <c r="K397" s="180">
        <f t="shared" ref="K397:K460" si="28">I397+J397</f>
        <v>0</v>
      </c>
      <c r="L397" s="183"/>
      <c r="M397" s="184"/>
    </row>
    <row r="398" spans="1:13">
      <c r="A398" s="185" t="s">
        <v>942</v>
      </c>
      <c r="B398" s="186"/>
      <c r="C398" s="187" t="s">
        <v>576</v>
      </c>
      <c r="D398" s="188" t="s">
        <v>49</v>
      </c>
      <c r="E398" s="180" t="s">
        <v>196</v>
      </c>
      <c r="F398" s="180"/>
      <c r="G398" s="180"/>
      <c r="H398" s="180">
        <f t="shared" si="25"/>
        <v>0</v>
      </c>
      <c r="I398" s="181">
        <f t="shared" si="26"/>
        <v>0</v>
      </c>
      <c r="J398" s="182">
        <f t="shared" si="27"/>
        <v>0</v>
      </c>
      <c r="K398" s="180">
        <f t="shared" si="28"/>
        <v>0</v>
      </c>
      <c r="L398" s="183"/>
      <c r="M398" s="184"/>
    </row>
    <row r="399" spans="1:13">
      <c r="A399" s="185" t="s">
        <v>943</v>
      </c>
      <c r="B399" s="186"/>
      <c r="C399" s="187" t="s">
        <v>578</v>
      </c>
      <c r="D399" s="188" t="s">
        <v>49</v>
      </c>
      <c r="E399" s="180" t="s">
        <v>196</v>
      </c>
      <c r="F399" s="180"/>
      <c r="G399" s="180"/>
      <c r="H399" s="180">
        <f t="shared" si="25"/>
        <v>0</v>
      </c>
      <c r="I399" s="181">
        <f t="shared" si="26"/>
        <v>0</v>
      </c>
      <c r="J399" s="182">
        <f t="shared" si="27"/>
        <v>0</v>
      </c>
      <c r="K399" s="180">
        <f t="shared" si="28"/>
        <v>0</v>
      </c>
      <c r="L399" s="183"/>
      <c r="M399" s="184"/>
    </row>
    <row r="400" spans="1:13">
      <c r="A400" s="185" t="s">
        <v>944</v>
      </c>
      <c r="B400" s="186"/>
      <c r="C400" s="187" t="s">
        <v>582</v>
      </c>
      <c r="D400" s="188" t="s">
        <v>49</v>
      </c>
      <c r="E400" s="180" t="s">
        <v>196</v>
      </c>
      <c r="F400" s="180"/>
      <c r="G400" s="180"/>
      <c r="H400" s="180">
        <f t="shared" si="25"/>
        <v>0</v>
      </c>
      <c r="I400" s="181">
        <f t="shared" si="26"/>
        <v>0</v>
      </c>
      <c r="J400" s="182">
        <f t="shared" si="27"/>
        <v>0</v>
      </c>
      <c r="K400" s="180">
        <f t="shared" si="28"/>
        <v>0</v>
      </c>
      <c r="L400" s="183"/>
      <c r="M400" s="184"/>
    </row>
    <row r="401" spans="1:13">
      <c r="A401" s="185" t="s">
        <v>945</v>
      </c>
      <c r="B401" s="186"/>
      <c r="C401" s="187" t="s">
        <v>946</v>
      </c>
      <c r="D401" s="188" t="s">
        <v>49</v>
      </c>
      <c r="E401" s="180" t="s">
        <v>196</v>
      </c>
      <c r="F401" s="180"/>
      <c r="G401" s="180"/>
      <c r="H401" s="180">
        <f t="shared" si="25"/>
        <v>0</v>
      </c>
      <c r="I401" s="181">
        <f t="shared" si="26"/>
        <v>0</v>
      </c>
      <c r="J401" s="182">
        <f t="shared" si="27"/>
        <v>0</v>
      </c>
      <c r="K401" s="180">
        <f t="shared" si="28"/>
        <v>0</v>
      </c>
      <c r="L401" s="183"/>
      <c r="M401" s="184"/>
    </row>
    <row r="402" spans="1:13">
      <c r="A402" s="185" t="s">
        <v>947</v>
      </c>
      <c r="B402" s="186"/>
      <c r="C402" s="187" t="s">
        <v>466</v>
      </c>
      <c r="D402" s="188" t="s">
        <v>49</v>
      </c>
      <c r="E402" s="180" t="s">
        <v>196</v>
      </c>
      <c r="F402" s="180"/>
      <c r="G402" s="180"/>
      <c r="H402" s="180">
        <f t="shared" si="25"/>
        <v>0</v>
      </c>
      <c r="I402" s="181">
        <f t="shared" si="26"/>
        <v>0</v>
      </c>
      <c r="J402" s="182">
        <f t="shared" si="27"/>
        <v>0</v>
      </c>
      <c r="K402" s="180">
        <f t="shared" si="28"/>
        <v>0</v>
      </c>
      <c r="L402" s="183"/>
      <c r="M402" s="184"/>
    </row>
    <row r="403" spans="1:13">
      <c r="A403" s="185" t="s">
        <v>948</v>
      </c>
      <c r="B403" s="186"/>
      <c r="C403" s="187" t="s">
        <v>505</v>
      </c>
      <c r="D403" s="188" t="s">
        <v>49</v>
      </c>
      <c r="E403" s="180" t="s">
        <v>196</v>
      </c>
      <c r="F403" s="180"/>
      <c r="G403" s="180"/>
      <c r="H403" s="180">
        <f t="shared" si="25"/>
        <v>0</v>
      </c>
      <c r="I403" s="181">
        <f t="shared" si="26"/>
        <v>0</v>
      </c>
      <c r="J403" s="182">
        <f t="shared" si="27"/>
        <v>0</v>
      </c>
      <c r="K403" s="180">
        <f t="shared" si="28"/>
        <v>0</v>
      </c>
      <c r="L403" s="183"/>
      <c r="M403" s="184"/>
    </row>
    <row r="404" spans="1:13">
      <c r="A404" s="185" t="s">
        <v>949</v>
      </c>
      <c r="B404" s="186"/>
      <c r="C404" s="187" t="s">
        <v>467</v>
      </c>
      <c r="D404" s="188" t="s">
        <v>49</v>
      </c>
      <c r="E404" s="180" t="s">
        <v>196</v>
      </c>
      <c r="F404" s="180"/>
      <c r="G404" s="180"/>
      <c r="H404" s="180">
        <f t="shared" si="25"/>
        <v>0</v>
      </c>
      <c r="I404" s="181">
        <f t="shared" si="26"/>
        <v>0</v>
      </c>
      <c r="J404" s="182">
        <f t="shared" si="27"/>
        <v>0</v>
      </c>
      <c r="K404" s="180">
        <f t="shared" si="28"/>
        <v>0</v>
      </c>
      <c r="L404" s="183"/>
      <c r="M404" s="184"/>
    </row>
    <row r="405" spans="1:13">
      <c r="A405" s="185" t="s">
        <v>950</v>
      </c>
      <c r="B405" s="186"/>
      <c r="C405" s="187" t="s">
        <v>468</v>
      </c>
      <c r="D405" s="188" t="s">
        <v>49</v>
      </c>
      <c r="E405" s="180" t="s">
        <v>196</v>
      </c>
      <c r="F405" s="180"/>
      <c r="G405" s="180"/>
      <c r="H405" s="180">
        <f t="shared" si="25"/>
        <v>0</v>
      </c>
      <c r="I405" s="181">
        <f t="shared" si="26"/>
        <v>0</v>
      </c>
      <c r="J405" s="182">
        <f t="shared" si="27"/>
        <v>0</v>
      </c>
      <c r="K405" s="180">
        <f t="shared" si="28"/>
        <v>0</v>
      </c>
      <c r="L405" s="183"/>
      <c r="M405" s="184"/>
    </row>
    <row r="406" spans="1:13">
      <c r="A406" s="185" t="s">
        <v>951</v>
      </c>
      <c r="B406" s="186"/>
      <c r="C406" s="187" t="s">
        <v>469</v>
      </c>
      <c r="D406" s="188" t="s">
        <v>49</v>
      </c>
      <c r="E406" s="180" t="s">
        <v>196</v>
      </c>
      <c r="F406" s="180"/>
      <c r="G406" s="180"/>
      <c r="H406" s="180">
        <f t="shared" si="25"/>
        <v>0</v>
      </c>
      <c r="I406" s="181">
        <f t="shared" si="26"/>
        <v>0</v>
      </c>
      <c r="J406" s="182">
        <f t="shared" si="27"/>
        <v>0</v>
      </c>
      <c r="K406" s="180">
        <f t="shared" si="28"/>
        <v>0</v>
      </c>
      <c r="L406" s="183"/>
      <c r="M406" s="184"/>
    </row>
    <row r="407" spans="1:13">
      <c r="A407" s="185" t="s">
        <v>952</v>
      </c>
      <c r="B407" s="186"/>
      <c r="C407" s="187" t="s">
        <v>470</v>
      </c>
      <c r="D407" s="188" t="s">
        <v>49</v>
      </c>
      <c r="E407" s="180" t="s">
        <v>196</v>
      </c>
      <c r="F407" s="180"/>
      <c r="G407" s="180"/>
      <c r="H407" s="180">
        <f t="shared" si="25"/>
        <v>0</v>
      </c>
      <c r="I407" s="181">
        <f t="shared" si="26"/>
        <v>0</v>
      </c>
      <c r="J407" s="182">
        <f t="shared" si="27"/>
        <v>0</v>
      </c>
      <c r="K407" s="180">
        <f t="shared" si="28"/>
        <v>0</v>
      </c>
      <c r="L407" s="183"/>
      <c r="M407" s="184"/>
    </row>
    <row r="408" spans="1:13">
      <c r="A408" s="185" t="s">
        <v>953</v>
      </c>
      <c r="B408" s="186"/>
      <c r="C408" s="187" t="s">
        <v>472</v>
      </c>
      <c r="D408" s="188" t="s">
        <v>49</v>
      </c>
      <c r="E408" s="180" t="s">
        <v>196</v>
      </c>
      <c r="F408" s="180"/>
      <c r="G408" s="180"/>
      <c r="H408" s="180">
        <f t="shared" si="25"/>
        <v>0</v>
      </c>
      <c r="I408" s="181">
        <f t="shared" si="26"/>
        <v>0</v>
      </c>
      <c r="J408" s="182">
        <f t="shared" si="27"/>
        <v>0</v>
      </c>
      <c r="K408" s="180">
        <f t="shared" si="28"/>
        <v>0</v>
      </c>
      <c r="L408" s="183"/>
      <c r="M408" s="184"/>
    </row>
    <row r="409" spans="1:13" ht="20.399999999999999">
      <c r="A409" s="185" t="s">
        <v>954</v>
      </c>
      <c r="B409" s="186"/>
      <c r="C409" s="187" t="s">
        <v>955</v>
      </c>
      <c r="D409" s="188" t="s">
        <v>49</v>
      </c>
      <c r="E409" s="180" t="s">
        <v>196</v>
      </c>
      <c r="F409" s="180"/>
      <c r="G409" s="180"/>
      <c r="H409" s="180">
        <f t="shared" si="25"/>
        <v>0</v>
      </c>
      <c r="I409" s="181">
        <f t="shared" si="26"/>
        <v>0</v>
      </c>
      <c r="J409" s="182">
        <f t="shared" si="27"/>
        <v>0</v>
      </c>
      <c r="K409" s="180">
        <f t="shared" si="28"/>
        <v>0</v>
      </c>
      <c r="L409" s="183"/>
      <c r="M409" s="184"/>
    </row>
    <row r="410" spans="1:13">
      <c r="A410" s="185" t="s">
        <v>956</v>
      </c>
      <c r="B410" s="186"/>
      <c r="C410" s="187" t="s">
        <v>473</v>
      </c>
      <c r="D410" s="188" t="s">
        <v>49</v>
      </c>
      <c r="E410" s="180" t="s">
        <v>196</v>
      </c>
      <c r="F410" s="180"/>
      <c r="G410" s="180"/>
      <c r="H410" s="180">
        <f t="shared" si="25"/>
        <v>0</v>
      </c>
      <c r="I410" s="181">
        <f t="shared" si="26"/>
        <v>0</v>
      </c>
      <c r="J410" s="182">
        <f t="shared" si="27"/>
        <v>0</v>
      </c>
      <c r="K410" s="180">
        <f t="shared" si="28"/>
        <v>0</v>
      </c>
      <c r="L410" s="183"/>
      <c r="M410" s="184"/>
    </row>
    <row r="411" spans="1:13">
      <c r="A411" s="185" t="s">
        <v>957</v>
      </c>
      <c r="B411" s="186"/>
      <c r="C411" s="187" t="s">
        <v>958</v>
      </c>
      <c r="D411" s="188" t="s">
        <v>49</v>
      </c>
      <c r="E411" s="180" t="s">
        <v>821</v>
      </c>
      <c r="F411" s="180"/>
      <c r="G411" s="180"/>
      <c r="H411" s="180">
        <f t="shared" si="25"/>
        <v>0</v>
      </c>
      <c r="I411" s="181">
        <f t="shared" si="26"/>
        <v>0</v>
      </c>
      <c r="J411" s="182">
        <f t="shared" si="27"/>
        <v>0</v>
      </c>
      <c r="K411" s="180">
        <f t="shared" si="28"/>
        <v>0</v>
      </c>
      <c r="L411" s="183"/>
      <c r="M411" s="184"/>
    </row>
    <row r="412" spans="1:13">
      <c r="A412" s="185" t="s">
        <v>959</v>
      </c>
      <c r="B412" s="186"/>
      <c r="C412" s="187" t="s">
        <v>960</v>
      </c>
      <c r="D412" s="188" t="s">
        <v>49</v>
      </c>
      <c r="E412" s="180" t="s">
        <v>488</v>
      </c>
      <c r="F412" s="180"/>
      <c r="G412" s="180"/>
      <c r="H412" s="180">
        <f t="shared" si="25"/>
        <v>0</v>
      </c>
      <c r="I412" s="181">
        <f t="shared" si="26"/>
        <v>0</v>
      </c>
      <c r="J412" s="182">
        <f t="shared" si="27"/>
        <v>0</v>
      </c>
      <c r="K412" s="180">
        <f t="shared" si="28"/>
        <v>0</v>
      </c>
      <c r="L412" s="183"/>
      <c r="M412" s="184"/>
    </row>
    <row r="413" spans="1:13">
      <c r="A413" s="185" t="s">
        <v>961</v>
      </c>
      <c r="B413" s="186"/>
      <c r="C413" s="187" t="s">
        <v>476</v>
      </c>
      <c r="D413" s="188" t="s">
        <v>49</v>
      </c>
      <c r="E413" s="180" t="s">
        <v>196</v>
      </c>
      <c r="F413" s="180"/>
      <c r="G413" s="180"/>
      <c r="H413" s="180">
        <f t="shared" si="25"/>
        <v>0</v>
      </c>
      <c r="I413" s="181">
        <f t="shared" si="26"/>
        <v>0</v>
      </c>
      <c r="J413" s="182">
        <f t="shared" si="27"/>
        <v>0</v>
      </c>
      <c r="K413" s="180">
        <f t="shared" si="28"/>
        <v>0</v>
      </c>
      <c r="L413" s="183"/>
      <c r="M413" s="184"/>
    </row>
    <row r="414" spans="1:13" ht="30.6">
      <c r="A414" s="185" t="s">
        <v>962</v>
      </c>
      <c r="B414" s="186"/>
      <c r="C414" s="187" t="s">
        <v>963</v>
      </c>
      <c r="D414" s="188" t="s">
        <v>49</v>
      </c>
      <c r="E414" s="180" t="s">
        <v>449</v>
      </c>
      <c r="F414" s="180"/>
      <c r="G414" s="180"/>
      <c r="H414" s="180">
        <f t="shared" si="25"/>
        <v>0</v>
      </c>
      <c r="I414" s="181">
        <f t="shared" si="26"/>
        <v>0</v>
      </c>
      <c r="J414" s="182">
        <f t="shared" si="27"/>
        <v>0</v>
      </c>
      <c r="K414" s="180">
        <f t="shared" si="28"/>
        <v>0</v>
      </c>
      <c r="L414" s="183"/>
      <c r="M414" s="184"/>
    </row>
    <row r="415" spans="1:13" ht="30.6">
      <c r="A415" s="185" t="s">
        <v>964</v>
      </c>
      <c r="B415" s="186"/>
      <c r="C415" s="187" t="s">
        <v>965</v>
      </c>
      <c r="D415" s="188" t="s">
        <v>49</v>
      </c>
      <c r="E415" s="180" t="s">
        <v>196</v>
      </c>
      <c r="F415" s="180"/>
      <c r="G415" s="180"/>
      <c r="H415" s="180">
        <f t="shared" si="25"/>
        <v>0</v>
      </c>
      <c r="I415" s="181">
        <f t="shared" si="26"/>
        <v>0</v>
      </c>
      <c r="J415" s="182">
        <f t="shared" si="27"/>
        <v>0</v>
      </c>
      <c r="K415" s="180">
        <f t="shared" si="28"/>
        <v>0</v>
      </c>
      <c r="L415" s="183"/>
      <c r="M415" s="184"/>
    </row>
    <row r="416" spans="1:13">
      <c r="A416" s="185" t="s">
        <v>966</v>
      </c>
      <c r="B416" s="186"/>
      <c r="C416" s="187" t="s">
        <v>967</v>
      </c>
      <c r="D416" s="188" t="s">
        <v>49</v>
      </c>
      <c r="E416" s="180" t="s">
        <v>192</v>
      </c>
      <c r="F416" s="180"/>
      <c r="G416" s="180"/>
      <c r="H416" s="180">
        <f t="shared" si="25"/>
        <v>0</v>
      </c>
      <c r="I416" s="181">
        <f t="shared" si="26"/>
        <v>0</v>
      </c>
      <c r="J416" s="182">
        <f t="shared" si="27"/>
        <v>0</v>
      </c>
      <c r="K416" s="180">
        <f t="shared" si="28"/>
        <v>0</v>
      </c>
      <c r="L416" s="183"/>
      <c r="M416" s="184"/>
    </row>
    <row r="417" spans="1:13">
      <c r="A417" s="185"/>
      <c r="B417" s="186"/>
      <c r="C417" s="187"/>
      <c r="D417" s="188"/>
      <c r="E417" s="180"/>
      <c r="F417" s="180"/>
      <c r="G417" s="180"/>
      <c r="H417" s="180">
        <f t="shared" si="25"/>
        <v>0</v>
      </c>
      <c r="I417" s="181">
        <f t="shared" si="26"/>
        <v>0</v>
      </c>
      <c r="J417" s="182">
        <f t="shared" si="27"/>
        <v>0</v>
      </c>
      <c r="K417" s="180">
        <f t="shared" si="28"/>
        <v>0</v>
      </c>
      <c r="L417" s="183"/>
      <c r="M417" s="184"/>
    </row>
    <row r="418" spans="1:13">
      <c r="A418" s="175" t="s">
        <v>968</v>
      </c>
      <c r="B418" s="186"/>
      <c r="C418" s="177" t="s">
        <v>969</v>
      </c>
      <c r="D418" s="178" t="s">
        <v>49</v>
      </c>
      <c r="E418" s="189">
        <v>1</v>
      </c>
      <c r="F418" s="180"/>
      <c r="G418" s="180"/>
      <c r="H418" s="180">
        <f t="shared" si="25"/>
        <v>0</v>
      </c>
      <c r="I418" s="181">
        <f t="shared" si="26"/>
        <v>0</v>
      </c>
      <c r="J418" s="182">
        <f t="shared" si="27"/>
        <v>0</v>
      </c>
      <c r="K418" s="180">
        <f t="shared" si="28"/>
        <v>0</v>
      </c>
      <c r="L418" s="183"/>
      <c r="M418" s="184"/>
    </row>
    <row r="419" spans="1:13">
      <c r="A419" s="185" t="s">
        <v>970</v>
      </c>
      <c r="B419" s="186"/>
      <c r="C419" s="187" t="s">
        <v>526</v>
      </c>
      <c r="D419" s="188" t="s">
        <v>49</v>
      </c>
      <c r="E419" s="180" t="s">
        <v>196</v>
      </c>
      <c r="F419" s="180"/>
      <c r="G419" s="180"/>
      <c r="H419" s="180">
        <f t="shared" si="25"/>
        <v>0</v>
      </c>
      <c r="I419" s="181">
        <f t="shared" si="26"/>
        <v>0</v>
      </c>
      <c r="J419" s="182">
        <f t="shared" si="27"/>
        <v>0</v>
      </c>
      <c r="K419" s="180">
        <f t="shared" si="28"/>
        <v>0</v>
      </c>
      <c r="L419" s="183"/>
      <c r="M419" s="184"/>
    </row>
    <row r="420" spans="1:13">
      <c r="A420" s="185" t="s">
        <v>971</v>
      </c>
      <c r="B420" s="186"/>
      <c r="C420" s="187" t="s">
        <v>441</v>
      </c>
      <c r="D420" s="188" t="s">
        <v>49</v>
      </c>
      <c r="E420" s="180" t="s">
        <v>193</v>
      </c>
      <c r="F420" s="180"/>
      <c r="G420" s="180"/>
      <c r="H420" s="180">
        <f t="shared" si="25"/>
        <v>0</v>
      </c>
      <c r="I420" s="181">
        <f t="shared" si="26"/>
        <v>0</v>
      </c>
      <c r="J420" s="182">
        <f t="shared" si="27"/>
        <v>0</v>
      </c>
      <c r="K420" s="180">
        <f t="shared" si="28"/>
        <v>0</v>
      </c>
      <c r="L420" s="183"/>
      <c r="M420" s="184"/>
    </row>
    <row r="421" spans="1:13">
      <c r="A421" s="185" t="s">
        <v>972</v>
      </c>
      <c r="B421" s="186"/>
      <c r="C421" s="187" t="s">
        <v>442</v>
      </c>
      <c r="D421" s="188" t="s">
        <v>49</v>
      </c>
      <c r="E421" s="180" t="s">
        <v>194</v>
      </c>
      <c r="F421" s="180"/>
      <c r="G421" s="180"/>
      <c r="H421" s="180">
        <f t="shared" si="25"/>
        <v>0</v>
      </c>
      <c r="I421" s="181">
        <f t="shared" si="26"/>
        <v>0</v>
      </c>
      <c r="J421" s="182">
        <f t="shared" si="27"/>
        <v>0</v>
      </c>
      <c r="K421" s="180">
        <f t="shared" si="28"/>
        <v>0</v>
      </c>
      <c r="L421" s="183"/>
      <c r="M421" s="184"/>
    </row>
    <row r="422" spans="1:13">
      <c r="A422" s="185" t="s">
        <v>973</v>
      </c>
      <c r="B422" s="186"/>
      <c r="C422" s="187" t="s">
        <v>443</v>
      </c>
      <c r="D422" s="188" t="s">
        <v>49</v>
      </c>
      <c r="E422" s="180" t="s">
        <v>195</v>
      </c>
      <c r="F422" s="180"/>
      <c r="G422" s="180"/>
      <c r="H422" s="180">
        <f t="shared" si="25"/>
        <v>0</v>
      </c>
      <c r="I422" s="181">
        <f t="shared" si="26"/>
        <v>0</v>
      </c>
      <c r="J422" s="182">
        <f t="shared" si="27"/>
        <v>0</v>
      </c>
      <c r="K422" s="180">
        <f t="shared" si="28"/>
        <v>0</v>
      </c>
      <c r="L422" s="183"/>
      <c r="M422" s="184"/>
    </row>
    <row r="423" spans="1:13">
      <c r="A423" s="185" t="s">
        <v>974</v>
      </c>
      <c r="B423" s="186"/>
      <c r="C423" s="187" t="s">
        <v>535</v>
      </c>
      <c r="D423" s="188" t="s">
        <v>49</v>
      </c>
      <c r="E423" s="180" t="s">
        <v>196</v>
      </c>
      <c r="F423" s="180"/>
      <c r="G423" s="180"/>
      <c r="H423" s="180">
        <f t="shared" si="25"/>
        <v>0</v>
      </c>
      <c r="I423" s="181">
        <f t="shared" si="26"/>
        <v>0</v>
      </c>
      <c r="J423" s="182">
        <f t="shared" si="27"/>
        <v>0</v>
      </c>
      <c r="K423" s="180">
        <f t="shared" si="28"/>
        <v>0</v>
      </c>
      <c r="L423" s="183"/>
      <c r="M423" s="184"/>
    </row>
    <row r="424" spans="1:13">
      <c r="A424" s="185" t="s">
        <v>975</v>
      </c>
      <c r="B424" s="186"/>
      <c r="C424" s="187" t="s">
        <v>445</v>
      </c>
      <c r="D424" s="188" t="s">
        <v>49</v>
      </c>
      <c r="E424" s="180" t="s">
        <v>196</v>
      </c>
      <c r="F424" s="180"/>
      <c r="G424" s="180"/>
      <c r="H424" s="180">
        <f t="shared" si="25"/>
        <v>0</v>
      </c>
      <c r="I424" s="181">
        <f t="shared" si="26"/>
        <v>0</v>
      </c>
      <c r="J424" s="182">
        <f t="shared" si="27"/>
        <v>0</v>
      </c>
      <c r="K424" s="180">
        <f t="shared" si="28"/>
        <v>0</v>
      </c>
      <c r="L424" s="183"/>
      <c r="M424" s="184"/>
    </row>
    <row r="425" spans="1:13">
      <c r="A425" s="185" t="s">
        <v>976</v>
      </c>
      <c r="B425" s="186"/>
      <c r="C425" s="187" t="s">
        <v>446</v>
      </c>
      <c r="D425" s="188" t="s">
        <v>49</v>
      </c>
      <c r="E425" s="180" t="s">
        <v>531</v>
      </c>
      <c r="F425" s="180"/>
      <c r="G425" s="180"/>
      <c r="H425" s="180">
        <f t="shared" si="25"/>
        <v>0</v>
      </c>
      <c r="I425" s="181">
        <f t="shared" si="26"/>
        <v>0</v>
      </c>
      <c r="J425" s="182">
        <f t="shared" si="27"/>
        <v>0</v>
      </c>
      <c r="K425" s="180">
        <f t="shared" si="28"/>
        <v>0</v>
      </c>
      <c r="L425" s="183"/>
      <c r="M425" s="184"/>
    </row>
    <row r="426" spans="1:13">
      <c r="A426" s="185" t="s">
        <v>977</v>
      </c>
      <c r="B426" s="188"/>
      <c r="C426" s="187" t="s">
        <v>448</v>
      </c>
      <c r="D426" s="188" t="s">
        <v>49</v>
      </c>
      <c r="E426" s="180" t="s">
        <v>449</v>
      </c>
      <c r="F426" s="180"/>
      <c r="G426" s="180"/>
      <c r="H426" s="180">
        <f t="shared" si="25"/>
        <v>0</v>
      </c>
      <c r="I426" s="181">
        <f t="shared" si="26"/>
        <v>0</v>
      </c>
      <c r="J426" s="182">
        <f t="shared" si="27"/>
        <v>0</v>
      </c>
      <c r="K426" s="180">
        <f t="shared" si="28"/>
        <v>0</v>
      </c>
      <c r="L426" s="183"/>
      <c r="M426" s="184"/>
    </row>
    <row r="427" spans="1:13">
      <c r="A427" s="185" t="s">
        <v>978</v>
      </c>
      <c r="B427" s="188"/>
      <c r="C427" s="187" t="s">
        <v>450</v>
      </c>
      <c r="D427" s="188" t="s">
        <v>49</v>
      </c>
      <c r="E427" s="180" t="s">
        <v>449</v>
      </c>
      <c r="F427" s="180"/>
      <c r="G427" s="180"/>
      <c r="H427" s="180">
        <f t="shared" si="25"/>
        <v>0</v>
      </c>
      <c r="I427" s="181">
        <f t="shared" si="26"/>
        <v>0</v>
      </c>
      <c r="J427" s="182">
        <f t="shared" si="27"/>
        <v>0</v>
      </c>
      <c r="K427" s="180">
        <f t="shared" si="28"/>
        <v>0</v>
      </c>
      <c r="L427" s="183"/>
      <c r="M427" s="184"/>
    </row>
    <row r="428" spans="1:13">
      <c r="A428" s="185" t="s">
        <v>979</v>
      </c>
      <c r="B428" s="186"/>
      <c r="C428" s="187" t="s">
        <v>451</v>
      </c>
      <c r="D428" s="188" t="s">
        <v>49</v>
      </c>
      <c r="E428" s="180" t="s">
        <v>196</v>
      </c>
      <c r="F428" s="180"/>
      <c r="G428" s="180"/>
      <c r="H428" s="180">
        <f t="shared" si="25"/>
        <v>0</v>
      </c>
      <c r="I428" s="181">
        <f t="shared" si="26"/>
        <v>0</v>
      </c>
      <c r="J428" s="182">
        <f t="shared" si="27"/>
        <v>0</v>
      </c>
      <c r="K428" s="180">
        <f t="shared" si="28"/>
        <v>0</v>
      </c>
      <c r="L428" s="183"/>
      <c r="M428" s="184"/>
    </row>
    <row r="429" spans="1:13">
      <c r="A429" s="185" t="s">
        <v>980</v>
      </c>
      <c r="B429" s="186"/>
      <c r="C429" s="187" t="s">
        <v>543</v>
      </c>
      <c r="D429" s="188" t="s">
        <v>49</v>
      </c>
      <c r="E429" s="180" t="s">
        <v>196</v>
      </c>
      <c r="F429" s="180"/>
      <c r="G429" s="180"/>
      <c r="H429" s="180">
        <f t="shared" si="25"/>
        <v>0</v>
      </c>
      <c r="I429" s="181">
        <f t="shared" si="26"/>
        <v>0</v>
      </c>
      <c r="J429" s="182">
        <f t="shared" si="27"/>
        <v>0</v>
      </c>
      <c r="K429" s="180">
        <f t="shared" si="28"/>
        <v>0</v>
      </c>
      <c r="L429" s="183"/>
      <c r="M429" s="184"/>
    </row>
    <row r="430" spans="1:13">
      <c r="A430" s="185" t="s">
        <v>981</v>
      </c>
      <c r="B430" s="186"/>
      <c r="C430" s="187" t="s">
        <v>453</v>
      </c>
      <c r="D430" s="188" t="s">
        <v>49</v>
      </c>
      <c r="E430" s="180" t="s">
        <v>196</v>
      </c>
      <c r="F430" s="180"/>
      <c r="G430" s="180"/>
      <c r="H430" s="180">
        <f t="shared" si="25"/>
        <v>0</v>
      </c>
      <c r="I430" s="181">
        <f t="shared" si="26"/>
        <v>0</v>
      </c>
      <c r="J430" s="182">
        <f t="shared" si="27"/>
        <v>0</v>
      </c>
      <c r="K430" s="180">
        <f t="shared" si="28"/>
        <v>0</v>
      </c>
      <c r="L430" s="183"/>
      <c r="M430" s="184"/>
    </row>
    <row r="431" spans="1:13">
      <c r="A431" s="185" t="s">
        <v>982</v>
      </c>
      <c r="B431" s="186"/>
      <c r="C431" s="187" t="s">
        <v>455</v>
      </c>
      <c r="D431" s="188" t="s">
        <v>49</v>
      </c>
      <c r="E431" s="180" t="s">
        <v>449</v>
      </c>
      <c r="F431" s="180"/>
      <c r="G431" s="180"/>
      <c r="H431" s="180">
        <f t="shared" si="25"/>
        <v>0</v>
      </c>
      <c r="I431" s="181">
        <f t="shared" si="26"/>
        <v>0</v>
      </c>
      <c r="J431" s="182">
        <f t="shared" si="27"/>
        <v>0</v>
      </c>
      <c r="K431" s="180">
        <f t="shared" si="28"/>
        <v>0</v>
      </c>
      <c r="L431" s="183"/>
      <c r="M431" s="184"/>
    </row>
    <row r="432" spans="1:13" ht="20.399999999999999">
      <c r="A432" s="185" t="s">
        <v>983</v>
      </c>
      <c r="B432" s="186"/>
      <c r="C432" s="187" t="s">
        <v>984</v>
      </c>
      <c r="D432" s="188" t="s">
        <v>49</v>
      </c>
      <c r="E432" s="180" t="s">
        <v>196</v>
      </c>
      <c r="F432" s="180"/>
      <c r="G432" s="180"/>
      <c r="H432" s="180">
        <f t="shared" si="25"/>
        <v>0</v>
      </c>
      <c r="I432" s="181">
        <f t="shared" si="26"/>
        <v>0</v>
      </c>
      <c r="J432" s="182">
        <f t="shared" si="27"/>
        <v>0</v>
      </c>
      <c r="K432" s="180">
        <f t="shared" si="28"/>
        <v>0</v>
      </c>
      <c r="L432" s="183"/>
      <c r="M432" s="184"/>
    </row>
    <row r="433" spans="1:13">
      <c r="A433" s="185" t="s">
        <v>985</v>
      </c>
      <c r="B433" s="186"/>
      <c r="C433" s="187" t="s">
        <v>914</v>
      </c>
      <c r="D433" s="188" t="s">
        <v>49</v>
      </c>
      <c r="E433" s="180" t="s">
        <v>196</v>
      </c>
      <c r="F433" s="180"/>
      <c r="G433" s="180"/>
      <c r="H433" s="180">
        <f t="shared" si="25"/>
        <v>0</v>
      </c>
      <c r="I433" s="181">
        <f t="shared" si="26"/>
        <v>0</v>
      </c>
      <c r="J433" s="182">
        <f t="shared" si="27"/>
        <v>0</v>
      </c>
      <c r="K433" s="180">
        <f t="shared" si="28"/>
        <v>0</v>
      </c>
      <c r="L433" s="183"/>
      <c r="M433" s="184"/>
    </row>
    <row r="434" spans="1:13">
      <c r="A434" s="185" t="s">
        <v>986</v>
      </c>
      <c r="B434" s="186"/>
      <c r="C434" s="187" t="s">
        <v>461</v>
      </c>
      <c r="D434" s="188" t="s">
        <v>49</v>
      </c>
      <c r="E434" s="180" t="s">
        <v>449</v>
      </c>
      <c r="F434" s="180"/>
      <c r="G434" s="180"/>
      <c r="H434" s="180">
        <f t="shared" si="25"/>
        <v>0</v>
      </c>
      <c r="I434" s="181">
        <f t="shared" si="26"/>
        <v>0</v>
      </c>
      <c r="J434" s="182">
        <f t="shared" si="27"/>
        <v>0</v>
      </c>
      <c r="K434" s="180">
        <f t="shared" si="28"/>
        <v>0</v>
      </c>
      <c r="L434" s="183"/>
      <c r="M434" s="184"/>
    </row>
    <row r="435" spans="1:13">
      <c r="A435" s="185" t="s">
        <v>987</v>
      </c>
      <c r="B435" s="186"/>
      <c r="C435" s="187" t="s">
        <v>988</v>
      </c>
      <c r="D435" s="188" t="s">
        <v>49</v>
      </c>
      <c r="E435" s="180" t="s">
        <v>196</v>
      </c>
      <c r="F435" s="180"/>
      <c r="G435" s="180"/>
      <c r="H435" s="180">
        <f t="shared" si="25"/>
        <v>0</v>
      </c>
      <c r="I435" s="181">
        <f t="shared" si="26"/>
        <v>0</v>
      </c>
      <c r="J435" s="182">
        <f t="shared" si="27"/>
        <v>0</v>
      </c>
      <c r="K435" s="180">
        <f t="shared" si="28"/>
        <v>0</v>
      </c>
      <c r="L435" s="183"/>
      <c r="M435" s="184"/>
    </row>
    <row r="436" spans="1:13">
      <c r="A436" s="185" t="s">
        <v>989</v>
      </c>
      <c r="B436" s="186"/>
      <c r="C436" s="187" t="s">
        <v>462</v>
      </c>
      <c r="D436" s="188" t="s">
        <v>49</v>
      </c>
      <c r="E436" s="180" t="s">
        <v>196</v>
      </c>
      <c r="F436" s="180"/>
      <c r="G436" s="180"/>
      <c r="H436" s="180">
        <f t="shared" si="25"/>
        <v>0</v>
      </c>
      <c r="I436" s="181">
        <f t="shared" si="26"/>
        <v>0</v>
      </c>
      <c r="J436" s="182">
        <f t="shared" si="27"/>
        <v>0</v>
      </c>
      <c r="K436" s="180">
        <f t="shared" si="28"/>
        <v>0</v>
      </c>
      <c r="L436" s="183"/>
      <c r="M436" s="184"/>
    </row>
    <row r="437" spans="1:13">
      <c r="A437" s="185" t="s">
        <v>990</v>
      </c>
      <c r="B437" s="186"/>
      <c r="C437" s="187" t="s">
        <v>991</v>
      </c>
      <c r="D437" s="188" t="s">
        <v>49</v>
      </c>
      <c r="E437" s="180" t="s">
        <v>196</v>
      </c>
      <c r="F437" s="180"/>
      <c r="G437" s="180"/>
      <c r="H437" s="180">
        <f t="shared" si="25"/>
        <v>0</v>
      </c>
      <c r="I437" s="181">
        <f t="shared" si="26"/>
        <v>0</v>
      </c>
      <c r="J437" s="182">
        <f t="shared" si="27"/>
        <v>0</v>
      </c>
      <c r="K437" s="180">
        <f t="shared" si="28"/>
        <v>0</v>
      </c>
      <c r="L437" s="183"/>
      <c r="M437" s="184"/>
    </row>
    <row r="438" spans="1:13">
      <c r="A438" s="185" t="s">
        <v>992</v>
      </c>
      <c r="B438" s="186"/>
      <c r="C438" s="187" t="s">
        <v>572</v>
      </c>
      <c r="D438" s="188" t="s">
        <v>49</v>
      </c>
      <c r="E438" s="180" t="s">
        <v>196</v>
      </c>
      <c r="F438" s="180"/>
      <c r="G438" s="180"/>
      <c r="H438" s="180">
        <f t="shared" si="25"/>
        <v>0</v>
      </c>
      <c r="I438" s="181">
        <f t="shared" si="26"/>
        <v>0</v>
      </c>
      <c r="J438" s="182">
        <f t="shared" si="27"/>
        <v>0</v>
      </c>
      <c r="K438" s="180">
        <f t="shared" si="28"/>
        <v>0</v>
      </c>
      <c r="L438" s="183"/>
      <c r="M438" s="184"/>
    </row>
    <row r="439" spans="1:13">
      <c r="A439" s="185" t="s">
        <v>993</v>
      </c>
      <c r="B439" s="186"/>
      <c r="C439" s="187" t="s">
        <v>574</v>
      </c>
      <c r="D439" s="188" t="s">
        <v>49</v>
      </c>
      <c r="E439" s="180" t="s">
        <v>196</v>
      </c>
      <c r="F439" s="180"/>
      <c r="G439" s="180"/>
      <c r="H439" s="180">
        <f t="shared" si="25"/>
        <v>0</v>
      </c>
      <c r="I439" s="181">
        <f t="shared" si="26"/>
        <v>0</v>
      </c>
      <c r="J439" s="182">
        <f t="shared" si="27"/>
        <v>0</v>
      </c>
      <c r="K439" s="180">
        <f t="shared" si="28"/>
        <v>0</v>
      </c>
      <c r="L439" s="183"/>
      <c r="M439" s="184"/>
    </row>
    <row r="440" spans="1:13">
      <c r="A440" s="185" t="s">
        <v>994</v>
      </c>
      <c r="B440" s="186"/>
      <c r="C440" s="187" t="s">
        <v>576</v>
      </c>
      <c r="D440" s="188" t="s">
        <v>49</v>
      </c>
      <c r="E440" s="180" t="s">
        <v>196</v>
      </c>
      <c r="F440" s="180"/>
      <c r="G440" s="180"/>
      <c r="H440" s="180">
        <f t="shared" si="25"/>
        <v>0</v>
      </c>
      <c r="I440" s="181">
        <f t="shared" si="26"/>
        <v>0</v>
      </c>
      <c r="J440" s="182">
        <f t="shared" si="27"/>
        <v>0</v>
      </c>
      <c r="K440" s="180">
        <f t="shared" si="28"/>
        <v>0</v>
      </c>
      <c r="L440" s="183"/>
      <c r="M440" s="184"/>
    </row>
    <row r="441" spans="1:13">
      <c r="A441" s="185" t="s">
        <v>995</v>
      </c>
      <c r="B441" s="186"/>
      <c r="C441" s="187" t="s">
        <v>578</v>
      </c>
      <c r="D441" s="188" t="s">
        <v>49</v>
      </c>
      <c r="E441" s="180" t="s">
        <v>196</v>
      </c>
      <c r="F441" s="180"/>
      <c r="G441" s="180"/>
      <c r="H441" s="180">
        <f t="shared" si="25"/>
        <v>0</v>
      </c>
      <c r="I441" s="181">
        <f t="shared" si="26"/>
        <v>0</v>
      </c>
      <c r="J441" s="182">
        <f t="shared" si="27"/>
        <v>0</v>
      </c>
      <c r="K441" s="180">
        <f t="shared" si="28"/>
        <v>0</v>
      </c>
      <c r="L441" s="183"/>
      <c r="M441" s="184"/>
    </row>
    <row r="442" spans="1:13">
      <c r="A442" s="185" t="s">
        <v>996</v>
      </c>
      <c r="B442" s="186"/>
      <c r="C442" s="187" t="s">
        <v>582</v>
      </c>
      <c r="D442" s="188" t="s">
        <v>49</v>
      </c>
      <c r="E442" s="180" t="s">
        <v>196</v>
      </c>
      <c r="F442" s="180"/>
      <c r="G442" s="180"/>
      <c r="H442" s="180">
        <f t="shared" si="25"/>
        <v>0</v>
      </c>
      <c r="I442" s="181">
        <f t="shared" si="26"/>
        <v>0</v>
      </c>
      <c r="J442" s="182">
        <f t="shared" si="27"/>
        <v>0</v>
      </c>
      <c r="K442" s="180">
        <f t="shared" si="28"/>
        <v>0</v>
      </c>
      <c r="L442" s="183"/>
      <c r="M442" s="184"/>
    </row>
    <row r="443" spans="1:13">
      <c r="A443" s="185" t="s">
        <v>997</v>
      </c>
      <c r="B443" s="186"/>
      <c r="C443" s="187" t="s">
        <v>587</v>
      </c>
      <c r="D443" s="188" t="s">
        <v>49</v>
      </c>
      <c r="E443" s="180" t="s">
        <v>196</v>
      </c>
      <c r="F443" s="180"/>
      <c r="G443" s="180"/>
      <c r="H443" s="180">
        <f t="shared" si="25"/>
        <v>0</v>
      </c>
      <c r="I443" s="181">
        <f t="shared" si="26"/>
        <v>0</v>
      </c>
      <c r="J443" s="182">
        <f t="shared" si="27"/>
        <v>0</v>
      </c>
      <c r="K443" s="180">
        <f t="shared" si="28"/>
        <v>0</v>
      </c>
      <c r="L443" s="183"/>
      <c r="M443" s="184"/>
    </row>
    <row r="444" spans="1:13">
      <c r="A444" s="185" t="s">
        <v>998</v>
      </c>
      <c r="B444" s="186"/>
      <c r="C444" s="187" t="s">
        <v>999</v>
      </c>
      <c r="D444" s="188" t="s">
        <v>49</v>
      </c>
      <c r="E444" s="180" t="s">
        <v>196</v>
      </c>
      <c r="F444" s="180"/>
      <c r="G444" s="180"/>
      <c r="H444" s="180">
        <f t="shared" si="25"/>
        <v>0</v>
      </c>
      <c r="I444" s="181">
        <f t="shared" si="26"/>
        <v>0</v>
      </c>
      <c r="J444" s="182">
        <f t="shared" si="27"/>
        <v>0</v>
      </c>
      <c r="K444" s="180">
        <f t="shared" si="28"/>
        <v>0</v>
      </c>
      <c r="L444" s="183"/>
      <c r="M444" s="184"/>
    </row>
    <row r="445" spans="1:13">
      <c r="A445" s="185" t="s">
        <v>1000</v>
      </c>
      <c r="B445" s="186"/>
      <c r="C445" s="187" t="s">
        <v>466</v>
      </c>
      <c r="D445" s="188" t="s">
        <v>49</v>
      </c>
      <c r="E445" s="180" t="s">
        <v>196</v>
      </c>
      <c r="F445" s="180"/>
      <c r="G445" s="180"/>
      <c r="H445" s="180">
        <f t="shared" si="25"/>
        <v>0</v>
      </c>
      <c r="I445" s="181">
        <f t="shared" si="26"/>
        <v>0</v>
      </c>
      <c r="J445" s="182">
        <f t="shared" si="27"/>
        <v>0</v>
      </c>
      <c r="K445" s="180">
        <f t="shared" si="28"/>
        <v>0</v>
      </c>
      <c r="L445" s="183"/>
      <c r="M445" s="184"/>
    </row>
    <row r="446" spans="1:13">
      <c r="A446" s="185" t="s">
        <v>1001</v>
      </c>
      <c r="B446" s="186"/>
      <c r="C446" s="187" t="s">
        <v>467</v>
      </c>
      <c r="D446" s="188" t="s">
        <v>49</v>
      </c>
      <c r="E446" s="180" t="s">
        <v>196</v>
      </c>
      <c r="F446" s="180"/>
      <c r="G446" s="180"/>
      <c r="H446" s="180">
        <f t="shared" si="25"/>
        <v>0</v>
      </c>
      <c r="I446" s="181">
        <f t="shared" si="26"/>
        <v>0</v>
      </c>
      <c r="J446" s="182">
        <f t="shared" si="27"/>
        <v>0</v>
      </c>
      <c r="K446" s="180">
        <f t="shared" si="28"/>
        <v>0</v>
      </c>
      <c r="L446" s="183"/>
      <c r="M446" s="184"/>
    </row>
    <row r="447" spans="1:13">
      <c r="A447" s="185" t="s">
        <v>1002</v>
      </c>
      <c r="B447" s="186"/>
      <c r="C447" s="187" t="s">
        <v>468</v>
      </c>
      <c r="D447" s="188" t="s">
        <v>49</v>
      </c>
      <c r="E447" s="180" t="s">
        <v>196</v>
      </c>
      <c r="F447" s="180"/>
      <c r="G447" s="180"/>
      <c r="H447" s="180">
        <f t="shared" si="25"/>
        <v>0</v>
      </c>
      <c r="I447" s="181">
        <f t="shared" si="26"/>
        <v>0</v>
      </c>
      <c r="J447" s="182">
        <f t="shared" si="27"/>
        <v>0</v>
      </c>
      <c r="K447" s="180">
        <f t="shared" si="28"/>
        <v>0</v>
      </c>
      <c r="L447" s="183"/>
      <c r="M447" s="184"/>
    </row>
    <row r="448" spans="1:13">
      <c r="A448" s="185" t="s">
        <v>1003</v>
      </c>
      <c r="B448" s="186"/>
      <c r="C448" s="187" t="s">
        <v>469</v>
      </c>
      <c r="D448" s="188" t="s">
        <v>49</v>
      </c>
      <c r="E448" s="180" t="s">
        <v>196</v>
      </c>
      <c r="F448" s="180"/>
      <c r="G448" s="180"/>
      <c r="H448" s="180">
        <f t="shared" si="25"/>
        <v>0</v>
      </c>
      <c r="I448" s="181">
        <f t="shared" si="26"/>
        <v>0</v>
      </c>
      <c r="J448" s="182">
        <f t="shared" si="27"/>
        <v>0</v>
      </c>
      <c r="K448" s="180">
        <f t="shared" si="28"/>
        <v>0</v>
      </c>
      <c r="L448" s="183"/>
      <c r="M448" s="184"/>
    </row>
    <row r="449" spans="1:13">
      <c r="A449" s="185" t="s">
        <v>1004</v>
      </c>
      <c r="B449" s="186"/>
      <c r="C449" s="187" t="s">
        <v>470</v>
      </c>
      <c r="D449" s="188" t="s">
        <v>49</v>
      </c>
      <c r="E449" s="180" t="s">
        <v>196</v>
      </c>
      <c r="F449" s="180"/>
      <c r="G449" s="180"/>
      <c r="H449" s="180">
        <f t="shared" si="25"/>
        <v>0</v>
      </c>
      <c r="I449" s="181">
        <f t="shared" si="26"/>
        <v>0</v>
      </c>
      <c r="J449" s="182">
        <f t="shared" si="27"/>
        <v>0</v>
      </c>
      <c r="K449" s="180">
        <f t="shared" si="28"/>
        <v>0</v>
      </c>
      <c r="L449" s="183"/>
      <c r="M449" s="184"/>
    </row>
    <row r="450" spans="1:13">
      <c r="A450" s="185" t="s">
        <v>1005</v>
      </c>
      <c r="B450" s="186"/>
      <c r="C450" s="187" t="s">
        <v>471</v>
      </c>
      <c r="D450" s="188" t="s">
        <v>49</v>
      </c>
      <c r="E450" s="180" t="s">
        <v>196</v>
      </c>
      <c r="F450" s="180"/>
      <c r="G450" s="180"/>
      <c r="H450" s="180">
        <f t="shared" si="25"/>
        <v>0</v>
      </c>
      <c r="I450" s="181">
        <f t="shared" si="26"/>
        <v>0</v>
      </c>
      <c r="J450" s="182">
        <f t="shared" si="27"/>
        <v>0</v>
      </c>
      <c r="K450" s="180">
        <f t="shared" si="28"/>
        <v>0</v>
      </c>
      <c r="L450" s="183"/>
      <c r="M450" s="184"/>
    </row>
    <row r="451" spans="1:13">
      <c r="A451" s="185" t="s">
        <v>1006</v>
      </c>
      <c r="B451" s="186"/>
      <c r="C451" s="187" t="s">
        <v>472</v>
      </c>
      <c r="D451" s="188" t="s">
        <v>49</v>
      </c>
      <c r="E451" s="180" t="s">
        <v>196</v>
      </c>
      <c r="F451" s="180"/>
      <c r="G451" s="180"/>
      <c r="H451" s="180">
        <f t="shared" si="25"/>
        <v>0</v>
      </c>
      <c r="I451" s="181">
        <f t="shared" si="26"/>
        <v>0</v>
      </c>
      <c r="J451" s="182">
        <f t="shared" si="27"/>
        <v>0</v>
      </c>
      <c r="K451" s="180">
        <f t="shared" si="28"/>
        <v>0</v>
      </c>
      <c r="L451" s="183"/>
      <c r="M451" s="184"/>
    </row>
    <row r="452" spans="1:13" ht="20.399999999999999">
      <c r="A452" s="185" t="s">
        <v>1007</v>
      </c>
      <c r="B452" s="186"/>
      <c r="C452" s="187" t="s">
        <v>955</v>
      </c>
      <c r="D452" s="188" t="s">
        <v>49</v>
      </c>
      <c r="E452" s="180" t="s">
        <v>196</v>
      </c>
      <c r="F452" s="180"/>
      <c r="G452" s="180"/>
      <c r="H452" s="180">
        <f t="shared" si="25"/>
        <v>0</v>
      </c>
      <c r="I452" s="181">
        <f t="shared" si="26"/>
        <v>0</v>
      </c>
      <c r="J452" s="182">
        <f t="shared" si="27"/>
        <v>0</v>
      </c>
      <c r="K452" s="180">
        <f t="shared" si="28"/>
        <v>0</v>
      </c>
      <c r="L452" s="183"/>
      <c r="M452" s="184"/>
    </row>
    <row r="453" spans="1:13">
      <c r="A453" s="185" t="s">
        <v>1008</v>
      </c>
      <c r="B453" s="186"/>
      <c r="C453" s="187" t="s">
        <v>476</v>
      </c>
      <c r="D453" s="188" t="s">
        <v>49</v>
      </c>
      <c r="E453" s="180" t="s">
        <v>196</v>
      </c>
      <c r="F453" s="180"/>
      <c r="G453" s="180"/>
      <c r="H453" s="180">
        <f t="shared" si="25"/>
        <v>0</v>
      </c>
      <c r="I453" s="181">
        <f t="shared" si="26"/>
        <v>0</v>
      </c>
      <c r="J453" s="182">
        <f t="shared" si="27"/>
        <v>0</v>
      </c>
      <c r="K453" s="180">
        <f t="shared" si="28"/>
        <v>0</v>
      </c>
      <c r="L453" s="183"/>
      <c r="M453" s="184"/>
    </row>
    <row r="454" spans="1:13">
      <c r="A454" s="185" t="s">
        <v>1009</v>
      </c>
      <c r="B454" s="186"/>
      <c r="C454" s="187" t="s">
        <v>1010</v>
      </c>
      <c r="D454" s="188" t="s">
        <v>49</v>
      </c>
      <c r="E454" s="180" t="s">
        <v>488</v>
      </c>
      <c r="F454" s="180"/>
      <c r="G454" s="180"/>
      <c r="H454" s="180">
        <f t="shared" si="25"/>
        <v>0</v>
      </c>
      <c r="I454" s="181">
        <f t="shared" si="26"/>
        <v>0</v>
      </c>
      <c r="J454" s="182">
        <f t="shared" si="27"/>
        <v>0</v>
      </c>
      <c r="K454" s="180">
        <f t="shared" si="28"/>
        <v>0</v>
      </c>
      <c r="L454" s="183"/>
      <c r="M454" s="184"/>
    </row>
    <row r="455" spans="1:13" ht="30.6">
      <c r="A455" s="185" t="s">
        <v>1011</v>
      </c>
      <c r="B455" s="186"/>
      <c r="C455" s="187" t="s">
        <v>963</v>
      </c>
      <c r="D455" s="188" t="s">
        <v>49</v>
      </c>
      <c r="E455" s="180" t="s">
        <v>196</v>
      </c>
      <c r="F455" s="180"/>
      <c r="G455" s="180"/>
      <c r="H455" s="180">
        <f t="shared" si="25"/>
        <v>0</v>
      </c>
      <c r="I455" s="181">
        <f t="shared" si="26"/>
        <v>0</v>
      </c>
      <c r="J455" s="182">
        <f t="shared" si="27"/>
        <v>0</v>
      </c>
      <c r="K455" s="180">
        <f t="shared" si="28"/>
        <v>0</v>
      </c>
      <c r="L455" s="183"/>
      <c r="M455" s="184"/>
    </row>
    <row r="456" spans="1:13">
      <c r="A456" s="185"/>
      <c r="B456" s="186"/>
      <c r="C456" s="187"/>
      <c r="D456" s="188"/>
      <c r="E456" s="180"/>
      <c r="F456" s="180"/>
      <c r="G456" s="180"/>
      <c r="H456" s="180">
        <f t="shared" si="25"/>
        <v>0</v>
      </c>
      <c r="I456" s="181">
        <f t="shared" si="26"/>
        <v>0</v>
      </c>
      <c r="J456" s="182">
        <f t="shared" si="27"/>
        <v>0</v>
      </c>
      <c r="K456" s="180">
        <f t="shared" si="28"/>
        <v>0</v>
      </c>
      <c r="L456" s="183"/>
      <c r="M456" s="184"/>
    </row>
    <row r="457" spans="1:13">
      <c r="A457" s="175" t="s">
        <v>1012</v>
      </c>
      <c r="B457" s="186"/>
      <c r="C457" s="177" t="s">
        <v>1013</v>
      </c>
      <c r="D457" s="178" t="s">
        <v>49</v>
      </c>
      <c r="E457" s="189">
        <v>1</v>
      </c>
      <c r="F457" s="180"/>
      <c r="G457" s="180"/>
      <c r="H457" s="180">
        <f t="shared" si="25"/>
        <v>0</v>
      </c>
      <c r="I457" s="181">
        <f t="shared" si="26"/>
        <v>0</v>
      </c>
      <c r="J457" s="182">
        <f t="shared" si="27"/>
        <v>0</v>
      </c>
      <c r="K457" s="180">
        <f t="shared" si="28"/>
        <v>0</v>
      </c>
      <c r="L457" s="183"/>
      <c r="M457" s="184"/>
    </row>
    <row r="458" spans="1:13">
      <c r="A458" s="185" t="s">
        <v>1014</v>
      </c>
      <c r="B458" s="186"/>
      <c r="C458" s="187" t="s">
        <v>526</v>
      </c>
      <c r="D458" s="188" t="s">
        <v>49</v>
      </c>
      <c r="E458" s="180" t="s">
        <v>196</v>
      </c>
      <c r="F458" s="180"/>
      <c r="G458" s="180"/>
      <c r="H458" s="180">
        <f t="shared" si="25"/>
        <v>0</v>
      </c>
      <c r="I458" s="181">
        <f t="shared" si="26"/>
        <v>0</v>
      </c>
      <c r="J458" s="182">
        <f t="shared" si="27"/>
        <v>0</v>
      </c>
      <c r="K458" s="180">
        <f t="shared" si="28"/>
        <v>0</v>
      </c>
      <c r="L458" s="183"/>
      <c r="M458" s="184"/>
    </row>
    <row r="459" spans="1:13">
      <c r="A459" s="185" t="s">
        <v>1015</v>
      </c>
      <c r="B459" s="186"/>
      <c r="C459" s="187" t="s">
        <v>793</v>
      </c>
      <c r="D459" s="188" t="s">
        <v>49</v>
      </c>
      <c r="E459" s="180" t="s">
        <v>444</v>
      </c>
      <c r="F459" s="180"/>
      <c r="G459" s="180"/>
      <c r="H459" s="180">
        <f t="shared" si="25"/>
        <v>0</v>
      </c>
      <c r="I459" s="181">
        <f t="shared" si="26"/>
        <v>0</v>
      </c>
      <c r="J459" s="182">
        <f t="shared" si="27"/>
        <v>0</v>
      </c>
      <c r="K459" s="180">
        <f t="shared" si="28"/>
        <v>0</v>
      </c>
      <c r="L459" s="183"/>
      <c r="M459" s="184"/>
    </row>
    <row r="460" spans="1:13" ht="20.399999999999999">
      <c r="A460" s="185" t="s">
        <v>1016</v>
      </c>
      <c r="B460" s="186"/>
      <c r="C460" s="187" t="s">
        <v>528</v>
      </c>
      <c r="D460" s="188" t="s">
        <v>49</v>
      </c>
      <c r="E460" s="180" t="s">
        <v>196</v>
      </c>
      <c r="F460" s="180"/>
      <c r="G460" s="180"/>
      <c r="H460" s="180">
        <f t="shared" si="25"/>
        <v>0</v>
      </c>
      <c r="I460" s="181">
        <f t="shared" si="26"/>
        <v>0</v>
      </c>
      <c r="J460" s="182">
        <f t="shared" si="27"/>
        <v>0</v>
      </c>
      <c r="K460" s="180">
        <f t="shared" si="28"/>
        <v>0</v>
      </c>
      <c r="L460" s="183"/>
      <c r="M460" s="184"/>
    </row>
    <row r="461" spans="1:13">
      <c r="A461" s="185" t="s">
        <v>1017</v>
      </c>
      <c r="B461" s="186"/>
      <c r="C461" s="187" t="s">
        <v>441</v>
      </c>
      <c r="D461" s="188" t="s">
        <v>49</v>
      </c>
      <c r="E461" s="180" t="s">
        <v>1018</v>
      </c>
      <c r="F461" s="180"/>
      <c r="G461" s="180"/>
      <c r="H461" s="180">
        <f t="shared" ref="H461:H524" si="29">F461+G461</f>
        <v>0</v>
      </c>
      <c r="I461" s="181">
        <f t="shared" ref="I461:I524" si="30">E461*F461</f>
        <v>0</v>
      </c>
      <c r="J461" s="182">
        <f t="shared" ref="J461:J524" si="31">E461*G461</f>
        <v>0</v>
      </c>
      <c r="K461" s="180">
        <f t="shared" ref="K461:K524" si="32">I461+J461</f>
        <v>0</v>
      </c>
      <c r="L461" s="183"/>
      <c r="M461" s="184"/>
    </row>
    <row r="462" spans="1:13">
      <c r="A462" s="185" t="s">
        <v>1019</v>
      </c>
      <c r="B462" s="186"/>
      <c r="C462" s="187" t="s">
        <v>442</v>
      </c>
      <c r="D462" s="188" t="s">
        <v>49</v>
      </c>
      <c r="E462" s="180" t="s">
        <v>1020</v>
      </c>
      <c r="F462" s="180"/>
      <c r="G462" s="180"/>
      <c r="H462" s="180">
        <f t="shared" si="29"/>
        <v>0</v>
      </c>
      <c r="I462" s="181">
        <f t="shared" si="30"/>
        <v>0</v>
      </c>
      <c r="J462" s="182">
        <f t="shared" si="31"/>
        <v>0</v>
      </c>
      <c r="K462" s="180">
        <f t="shared" si="32"/>
        <v>0</v>
      </c>
      <c r="L462" s="183"/>
      <c r="M462" s="184"/>
    </row>
    <row r="463" spans="1:13">
      <c r="A463" s="185" t="s">
        <v>1021</v>
      </c>
      <c r="B463" s="186"/>
      <c r="C463" s="187" t="s">
        <v>443</v>
      </c>
      <c r="D463" s="188" t="s">
        <v>49</v>
      </c>
      <c r="E463" s="180" t="s">
        <v>1020</v>
      </c>
      <c r="F463" s="180"/>
      <c r="G463" s="180"/>
      <c r="H463" s="180">
        <f t="shared" si="29"/>
        <v>0</v>
      </c>
      <c r="I463" s="181">
        <f t="shared" si="30"/>
        <v>0</v>
      </c>
      <c r="J463" s="182">
        <f t="shared" si="31"/>
        <v>0</v>
      </c>
      <c r="K463" s="180">
        <f t="shared" si="32"/>
        <v>0</v>
      </c>
      <c r="L463" s="183"/>
      <c r="M463" s="184"/>
    </row>
    <row r="464" spans="1:13">
      <c r="A464" s="185" t="s">
        <v>1022</v>
      </c>
      <c r="B464" s="186"/>
      <c r="C464" s="187" t="s">
        <v>535</v>
      </c>
      <c r="D464" s="188" t="s">
        <v>49</v>
      </c>
      <c r="E464" s="180" t="s">
        <v>196</v>
      </c>
      <c r="F464" s="180"/>
      <c r="G464" s="180"/>
      <c r="H464" s="180">
        <f t="shared" si="29"/>
        <v>0</v>
      </c>
      <c r="I464" s="181">
        <f t="shared" si="30"/>
        <v>0</v>
      </c>
      <c r="J464" s="182">
        <f t="shared" si="31"/>
        <v>0</v>
      </c>
      <c r="K464" s="180">
        <f t="shared" si="32"/>
        <v>0</v>
      </c>
      <c r="L464" s="183"/>
      <c r="M464" s="184"/>
    </row>
    <row r="465" spans="1:13">
      <c r="A465" s="185" t="s">
        <v>1023</v>
      </c>
      <c r="B465" s="186"/>
      <c r="C465" s="187" t="s">
        <v>807</v>
      </c>
      <c r="D465" s="188" t="s">
        <v>49</v>
      </c>
      <c r="E465" s="180" t="s">
        <v>458</v>
      </c>
      <c r="F465" s="180"/>
      <c r="G465" s="180"/>
      <c r="H465" s="180">
        <f t="shared" si="29"/>
        <v>0</v>
      </c>
      <c r="I465" s="181">
        <f t="shared" si="30"/>
        <v>0</v>
      </c>
      <c r="J465" s="182">
        <f t="shared" si="31"/>
        <v>0</v>
      </c>
      <c r="K465" s="180">
        <f t="shared" si="32"/>
        <v>0</v>
      </c>
      <c r="L465" s="183"/>
      <c r="M465" s="184"/>
    </row>
    <row r="466" spans="1:13">
      <c r="A466" s="185" t="s">
        <v>1024</v>
      </c>
      <c r="B466" s="186"/>
      <c r="C466" s="187" t="s">
        <v>445</v>
      </c>
      <c r="D466" s="188" t="s">
        <v>49</v>
      </c>
      <c r="E466" s="180" t="s">
        <v>193</v>
      </c>
      <c r="F466" s="180"/>
      <c r="G466" s="180"/>
      <c r="H466" s="180">
        <f t="shared" si="29"/>
        <v>0</v>
      </c>
      <c r="I466" s="181">
        <f t="shared" si="30"/>
        <v>0</v>
      </c>
      <c r="J466" s="182">
        <f t="shared" si="31"/>
        <v>0</v>
      </c>
      <c r="K466" s="180">
        <f t="shared" si="32"/>
        <v>0</v>
      </c>
      <c r="L466" s="183"/>
      <c r="M466" s="184"/>
    </row>
    <row r="467" spans="1:13">
      <c r="A467" s="185" t="s">
        <v>1025</v>
      </c>
      <c r="B467" s="186"/>
      <c r="C467" s="187" t="s">
        <v>446</v>
      </c>
      <c r="D467" s="188" t="s">
        <v>49</v>
      </c>
      <c r="E467" s="180" t="s">
        <v>1026</v>
      </c>
      <c r="F467" s="180"/>
      <c r="G467" s="180"/>
      <c r="H467" s="180">
        <f t="shared" si="29"/>
        <v>0</v>
      </c>
      <c r="I467" s="181">
        <f t="shared" si="30"/>
        <v>0</v>
      </c>
      <c r="J467" s="182">
        <f t="shared" si="31"/>
        <v>0</v>
      </c>
      <c r="K467" s="180">
        <f t="shared" si="32"/>
        <v>0</v>
      </c>
      <c r="L467" s="183"/>
      <c r="M467" s="184"/>
    </row>
    <row r="468" spans="1:13">
      <c r="A468" s="185" t="s">
        <v>1027</v>
      </c>
      <c r="B468" s="186"/>
      <c r="C468" s="187" t="s">
        <v>1028</v>
      </c>
      <c r="D468" s="188" t="s">
        <v>49</v>
      </c>
      <c r="E468" s="180" t="s">
        <v>444</v>
      </c>
      <c r="F468" s="180"/>
      <c r="G468" s="180"/>
      <c r="H468" s="180">
        <f t="shared" si="29"/>
        <v>0</v>
      </c>
      <c r="I468" s="181">
        <f t="shared" si="30"/>
        <v>0</v>
      </c>
      <c r="J468" s="182">
        <f t="shared" si="31"/>
        <v>0</v>
      </c>
      <c r="K468" s="180">
        <f t="shared" si="32"/>
        <v>0</v>
      </c>
      <c r="L468" s="183"/>
      <c r="M468" s="184"/>
    </row>
    <row r="469" spans="1:13">
      <c r="A469" s="185" t="s">
        <v>1029</v>
      </c>
      <c r="B469" s="186"/>
      <c r="C469" s="187" t="s">
        <v>448</v>
      </c>
      <c r="D469" s="188" t="s">
        <v>49</v>
      </c>
      <c r="E469" s="180" t="s">
        <v>878</v>
      </c>
      <c r="F469" s="180"/>
      <c r="G469" s="180"/>
      <c r="H469" s="180">
        <f t="shared" si="29"/>
        <v>0</v>
      </c>
      <c r="I469" s="181">
        <f t="shared" si="30"/>
        <v>0</v>
      </c>
      <c r="J469" s="182">
        <f t="shared" si="31"/>
        <v>0</v>
      </c>
      <c r="K469" s="180">
        <f t="shared" si="32"/>
        <v>0</v>
      </c>
      <c r="L469" s="183"/>
      <c r="M469" s="184"/>
    </row>
    <row r="470" spans="1:13">
      <c r="A470" s="185" t="s">
        <v>1030</v>
      </c>
      <c r="B470" s="186"/>
      <c r="C470" s="187" t="s">
        <v>450</v>
      </c>
      <c r="D470" s="188" t="s">
        <v>49</v>
      </c>
      <c r="E470" s="180" t="s">
        <v>449</v>
      </c>
      <c r="F470" s="180"/>
      <c r="G470" s="180"/>
      <c r="H470" s="180">
        <f t="shared" si="29"/>
        <v>0</v>
      </c>
      <c r="I470" s="181">
        <f t="shared" si="30"/>
        <v>0</v>
      </c>
      <c r="J470" s="182">
        <f t="shared" si="31"/>
        <v>0</v>
      </c>
      <c r="K470" s="180">
        <f t="shared" si="32"/>
        <v>0</v>
      </c>
      <c r="L470" s="183"/>
      <c r="M470" s="184"/>
    </row>
    <row r="471" spans="1:13">
      <c r="A471" s="185" t="s">
        <v>1031</v>
      </c>
      <c r="B471" s="186"/>
      <c r="C471" s="187" t="s">
        <v>451</v>
      </c>
      <c r="D471" s="188" t="s">
        <v>49</v>
      </c>
      <c r="E471" s="180" t="s">
        <v>447</v>
      </c>
      <c r="F471" s="180"/>
      <c r="G471" s="180"/>
      <c r="H471" s="180">
        <f t="shared" si="29"/>
        <v>0</v>
      </c>
      <c r="I471" s="181">
        <f t="shared" si="30"/>
        <v>0</v>
      </c>
      <c r="J471" s="182">
        <f t="shared" si="31"/>
        <v>0</v>
      </c>
      <c r="K471" s="180">
        <f t="shared" si="32"/>
        <v>0</v>
      </c>
      <c r="L471" s="183"/>
      <c r="M471" s="184"/>
    </row>
    <row r="472" spans="1:13" ht="20.399999999999999">
      <c r="A472" s="185" t="s">
        <v>1032</v>
      </c>
      <c r="B472" s="186"/>
      <c r="C472" s="187" t="s">
        <v>1033</v>
      </c>
      <c r="D472" s="188" t="s">
        <v>49</v>
      </c>
      <c r="E472" s="180" t="s">
        <v>196</v>
      </c>
      <c r="F472" s="180"/>
      <c r="G472" s="180"/>
      <c r="H472" s="180">
        <f t="shared" si="29"/>
        <v>0</v>
      </c>
      <c r="I472" s="181">
        <f t="shared" si="30"/>
        <v>0</v>
      </c>
      <c r="J472" s="182">
        <f t="shared" si="31"/>
        <v>0</v>
      </c>
      <c r="K472" s="180">
        <f t="shared" si="32"/>
        <v>0</v>
      </c>
      <c r="L472" s="183"/>
      <c r="M472" s="184"/>
    </row>
    <row r="473" spans="1:13" ht="20.399999999999999">
      <c r="A473" s="185" t="s">
        <v>1034</v>
      </c>
      <c r="B473" s="188"/>
      <c r="C473" s="187" t="s">
        <v>1035</v>
      </c>
      <c r="D473" s="188" t="s">
        <v>49</v>
      </c>
      <c r="E473" s="180" t="s">
        <v>444</v>
      </c>
      <c r="F473" s="180"/>
      <c r="G473" s="180"/>
      <c r="H473" s="180">
        <f t="shared" si="29"/>
        <v>0</v>
      </c>
      <c r="I473" s="181">
        <f t="shared" si="30"/>
        <v>0</v>
      </c>
      <c r="J473" s="182">
        <f t="shared" si="31"/>
        <v>0</v>
      </c>
      <c r="K473" s="180">
        <f t="shared" si="32"/>
        <v>0</v>
      </c>
      <c r="L473" s="183"/>
      <c r="M473" s="184"/>
    </row>
    <row r="474" spans="1:13">
      <c r="A474" s="185" t="s">
        <v>1036</v>
      </c>
      <c r="B474" s="188"/>
      <c r="C474" s="187" t="s">
        <v>626</v>
      </c>
      <c r="D474" s="188" t="s">
        <v>49</v>
      </c>
      <c r="E474" s="180" t="s">
        <v>444</v>
      </c>
      <c r="F474" s="180"/>
      <c r="G474" s="180"/>
      <c r="H474" s="180">
        <f t="shared" si="29"/>
        <v>0</v>
      </c>
      <c r="I474" s="181">
        <f t="shared" si="30"/>
        <v>0</v>
      </c>
      <c r="J474" s="182">
        <f t="shared" si="31"/>
        <v>0</v>
      </c>
      <c r="K474" s="180">
        <f t="shared" si="32"/>
        <v>0</v>
      </c>
      <c r="L474" s="183"/>
      <c r="M474" s="184"/>
    </row>
    <row r="475" spans="1:13">
      <c r="A475" s="185" t="s">
        <v>1037</v>
      </c>
      <c r="B475" s="186"/>
      <c r="C475" s="187" t="s">
        <v>461</v>
      </c>
      <c r="D475" s="188" t="s">
        <v>49</v>
      </c>
      <c r="E475" s="180" t="s">
        <v>196</v>
      </c>
      <c r="F475" s="180"/>
      <c r="G475" s="180"/>
      <c r="H475" s="180">
        <f t="shared" si="29"/>
        <v>0</v>
      </c>
      <c r="I475" s="181">
        <f t="shared" si="30"/>
        <v>0</v>
      </c>
      <c r="J475" s="182">
        <f t="shared" si="31"/>
        <v>0</v>
      </c>
      <c r="K475" s="180">
        <f t="shared" si="32"/>
        <v>0</v>
      </c>
      <c r="L475" s="183"/>
      <c r="M475" s="184"/>
    </row>
    <row r="476" spans="1:13">
      <c r="A476" s="185" t="s">
        <v>1038</v>
      </c>
      <c r="B476" s="186"/>
      <c r="C476" s="187" t="s">
        <v>462</v>
      </c>
      <c r="D476" s="188" t="s">
        <v>49</v>
      </c>
      <c r="E476" s="180" t="s">
        <v>196</v>
      </c>
      <c r="F476" s="180"/>
      <c r="G476" s="180"/>
      <c r="H476" s="180">
        <f t="shared" si="29"/>
        <v>0</v>
      </c>
      <c r="I476" s="181">
        <f t="shared" si="30"/>
        <v>0</v>
      </c>
      <c r="J476" s="182">
        <f t="shared" si="31"/>
        <v>0</v>
      </c>
      <c r="K476" s="180">
        <f t="shared" si="32"/>
        <v>0</v>
      </c>
      <c r="L476" s="183"/>
      <c r="M476" s="184"/>
    </row>
    <row r="477" spans="1:13">
      <c r="A477" s="185" t="s">
        <v>1039</v>
      </c>
      <c r="B477" s="186"/>
      <c r="C477" s="187" t="s">
        <v>572</v>
      </c>
      <c r="D477" s="188" t="s">
        <v>49</v>
      </c>
      <c r="E477" s="180" t="s">
        <v>447</v>
      </c>
      <c r="F477" s="180"/>
      <c r="G477" s="180"/>
      <c r="H477" s="180">
        <f t="shared" si="29"/>
        <v>0</v>
      </c>
      <c r="I477" s="181">
        <f t="shared" si="30"/>
        <v>0</v>
      </c>
      <c r="J477" s="182">
        <f t="shared" si="31"/>
        <v>0</v>
      </c>
      <c r="K477" s="180">
        <f t="shared" si="32"/>
        <v>0</v>
      </c>
      <c r="L477" s="183"/>
      <c r="M477" s="184"/>
    </row>
    <row r="478" spans="1:13">
      <c r="A478" s="185" t="s">
        <v>1040</v>
      </c>
      <c r="B478" s="186"/>
      <c r="C478" s="187" t="s">
        <v>574</v>
      </c>
      <c r="D478" s="188" t="s">
        <v>49</v>
      </c>
      <c r="E478" s="180" t="s">
        <v>447</v>
      </c>
      <c r="F478" s="180"/>
      <c r="G478" s="180"/>
      <c r="H478" s="180">
        <f t="shared" si="29"/>
        <v>0</v>
      </c>
      <c r="I478" s="181">
        <f t="shared" si="30"/>
        <v>0</v>
      </c>
      <c r="J478" s="182">
        <f t="shared" si="31"/>
        <v>0</v>
      </c>
      <c r="K478" s="180">
        <f t="shared" si="32"/>
        <v>0</v>
      </c>
      <c r="L478" s="183"/>
      <c r="M478" s="184"/>
    </row>
    <row r="479" spans="1:13">
      <c r="A479" s="185" t="s">
        <v>1041</v>
      </c>
      <c r="B479" s="186"/>
      <c r="C479" s="187" t="s">
        <v>574</v>
      </c>
      <c r="D479" s="188" t="s">
        <v>49</v>
      </c>
      <c r="E479" s="180" t="s">
        <v>444</v>
      </c>
      <c r="F479" s="180"/>
      <c r="G479" s="180"/>
      <c r="H479" s="180">
        <f t="shared" si="29"/>
        <v>0</v>
      </c>
      <c r="I479" s="181">
        <f t="shared" si="30"/>
        <v>0</v>
      </c>
      <c r="J479" s="182">
        <f t="shared" si="31"/>
        <v>0</v>
      </c>
      <c r="K479" s="180">
        <f t="shared" si="32"/>
        <v>0</v>
      </c>
      <c r="L479" s="183"/>
      <c r="M479" s="184"/>
    </row>
    <row r="480" spans="1:13">
      <c r="A480" s="185" t="s">
        <v>1042</v>
      </c>
      <c r="B480" s="186"/>
      <c r="C480" s="187" t="s">
        <v>576</v>
      </c>
      <c r="D480" s="188" t="s">
        <v>49</v>
      </c>
      <c r="E480" s="180" t="s">
        <v>458</v>
      </c>
      <c r="F480" s="180"/>
      <c r="G480" s="180"/>
      <c r="H480" s="180">
        <f t="shared" si="29"/>
        <v>0</v>
      </c>
      <c r="I480" s="181">
        <f t="shared" si="30"/>
        <v>0</v>
      </c>
      <c r="J480" s="182">
        <f t="shared" si="31"/>
        <v>0</v>
      </c>
      <c r="K480" s="180">
        <f t="shared" si="32"/>
        <v>0</v>
      </c>
      <c r="L480" s="183"/>
      <c r="M480" s="184"/>
    </row>
    <row r="481" spans="1:13">
      <c r="A481" s="185" t="s">
        <v>1043</v>
      </c>
      <c r="B481" s="186"/>
      <c r="C481" s="187" t="s">
        <v>636</v>
      </c>
      <c r="D481" s="188" t="s">
        <v>49</v>
      </c>
      <c r="E481" s="180" t="s">
        <v>444</v>
      </c>
      <c r="F481" s="180"/>
      <c r="G481" s="180"/>
      <c r="H481" s="180">
        <f t="shared" si="29"/>
        <v>0</v>
      </c>
      <c r="I481" s="181">
        <f t="shared" si="30"/>
        <v>0</v>
      </c>
      <c r="J481" s="182">
        <f t="shared" si="31"/>
        <v>0</v>
      </c>
      <c r="K481" s="180">
        <f t="shared" si="32"/>
        <v>0</v>
      </c>
      <c r="L481" s="183"/>
      <c r="M481" s="184"/>
    </row>
    <row r="482" spans="1:13">
      <c r="A482" s="185" t="s">
        <v>1044</v>
      </c>
      <c r="B482" s="186"/>
      <c r="C482" s="187" t="s">
        <v>578</v>
      </c>
      <c r="D482" s="188" t="s">
        <v>49</v>
      </c>
      <c r="E482" s="180" t="s">
        <v>447</v>
      </c>
      <c r="F482" s="180"/>
      <c r="G482" s="180"/>
      <c r="H482" s="180">
        <f t="shared" si="29"/>
        <v>0</v>
      </c>
      <c r="I482" s="181">
        <f t="shared" si="30"/>
        <v>0</v>
      </c>
      <c r="J482" s="182">
        <f t="shared" si="31"/>
        <v>0</v>
      </c>
      <c r="K482" s="180">
        <f t="shared" si="32"/>
        <v>0</v>
      </c>
      <c r="L482" s="183"/>
      <c r="M482" s="184"/>
    </row>
    <row r="483" spans="1:13">
      <c r="A483" s="185" t="s">
        <v>1045</v>
      </c>
      <c r="B483" s="186"/>
      <c r="C483" s="187" t="s">
        <v>639</v>
      </c>
      <c r="D483" s="188" t="s">
        <v>49</v>
      </c>
      <c r="E483" s="180" t="s">
        <v>444</v>
      </c>
      <c r="F483" s="180"/>
      <c r="G483" s="180"/>
      <c r="H483" s="180">
        <f t="shared" si="29"/>
        <v>0</v>
      </c>
      <c r="I483" s="181">
        <f t="shared" si="30"/>
        <v>0</v>
      </c>
      <c r="J483" s="182">
        <f t="shared" si="31"/>
        <v>0</v>
      </c>
      <c r="K483" s="180">
        <f t="shared" si="32"/>
        <v>0</v>
      </c>
      <c r="L483" s="183"/>
      <c r="M483" s="184"/>
    </row>
    <row r="484" spans="1:13">
      <c r="A484" s="185" t="s">
        <v>1046</v>
      </c>
      <c r="B484" s="186"/>
      <c r="C484" s="187" t="s">
        <v>641</v>
      </c>
      <c r="D484" s="188" t="s">
        <v>49</v>
      </c>
      <c r="E484" s="180" t="s">
        <v>444</v>
      </c>
      <c r="F484" s="180"/>
      <c r="G484" s="180"/>
      <c r="H484" s="180">
        <f t="shared" si="29"/>
        <v>0</v>
      </c>
      <c r="I484" s="181">
        <f t="shared" si="30"/>
        <v>0</v>
      </c>
      <c r="J484" s="182">
        <f t="shared" si="31"/>
        <v>0</v>
      </c>
      <c r="K484" s="180">
        <f t="shared" si="32"/>
        <v>0</v>
      </c>
      <c r="L484" s="183"/>
      <c r="M484" s="184"/>
    </row>
    <row r="485" spans="1:13">
      <c r="A485" s="185" t="s">
        <v>1047</v>
      </c>
      <c r="B485" s="186"/>
      <c r="C485" s="187" t="s">
        <v>582</v>
      </c>
      <c r="D485" s="188" t="s">
        <v>49</v>
      </c>
      <c r="E485" s="180" t="s">
        <v>447</v>
      </c>
      <c r="F485" s="180"/>
      <c r="G485" s="180"/>
      <c r="H485" s="180">
        <f t="shared" si="29"/>
        <v>0</v>
      </c>
      <c r="I485" s="181">
        <f t="shared" si="30"/>
        <v>0</v>
      </c>
      <c r="J485" s="182">
        <f t="shared" si="31"/>
        <v>0</v>
      </c>
      <c r="K485" s="180">
        <f t="shared" si="32"/>
        <v>0</v>
      </c>
      <c r="L485" s="183"/>
      <c r="M485" s="184"/>
    </row>
    <row r="486" spans="1:13">
      <c r="A486" s="185" t="s">
        <v>1048</v>
      </c>
      <c r="B486" s="186"/>
      <c r="C486" s="187" t="s">
        <v>842</v>
      </c>
      <c r="D486" s="188" t="s">
        <v>49</v>
      </c>
      <c r="E486" s="180" t="s">
        <v>447</v>
      </c>
      <c r="F486" s="180"/>
      <c r="G486" s="180"/>
      <c r="H486" s="180">
        <f t="shared" si="29"/>
        <v>0</v>
      </c>
      <c r="I486" s="181">
        <f t="shared" si="30"/>
        <v>0</v>
      </c>
      <c r="J486" s="182">
        <f t="shared" si="31"/>
        <v>0</v>
      </c>
      <c r="K486" s="180">
        <f t="shared" si="32"/>
        <v>0</v>
      </c>
      <c r="L486" s="183"/>
      <c r="M486" s="184"/>
    </row>
    <row r="487" spans="1:13">
      <c r="A487" s="185" t="s">
        <v>1049</v>
      </c>
      <c r="B487" s="186"/>
      <c r="C487" s="187" t="s">
        <v>1050</v>
      </c>
      <c r="D487" s="188" t="s">
        <v>49</v>
      </c>
      <c r="E487" s="180" t="s">
        <v>444</v>
      </c>
      <c r="F487" s="180"/>
      <c r="G487" s="180"/>
      <c r="H487" s="180">
        <f t="shared" si="29"/>
        <v>0</v>
      </c>
      <c r="I487" s="181">
        <f t="shared" si="30"/>
        <v>0</v>
      </c>
      <c r="J487" s="182">
        <f t="shared" si="31"/>
        <v>0</v>
      </c>
      <c r="K487" s="180">
        <f t="shared" si="32"/>
        <v>0</v>
      </c>
      <c r="L487" s="183"/>
      <c r="M487" s="184"/>
    </row>
    <row r="488" spans="1:13">
      <c r="A488" s="185" t="s">
        <v>1051</v>
      </c>
      <c r="B488" s="186"/>
      <c r="C488" s="187" t="s">
        <v>587</v>
      </c>
      <c r="D488" s="188" t="s">
        <v>49</v>
      </c>
      <c r="E488" s="180" t="s">
        <v>444</v>
      </c>
      <c r="F488" s="180"/>
      <c r="G488" s="180"/>
      <c r="H488" s="180">
        <f t="shared" si="29"/>
        <v>0</v>
      </c>
      <c r="I488" s="181">
        <f t="shared" si="30"/>
        <v>0</v>
      </c>
      <c r="J488" s="182">
        <f t="shared" si="31"/>
        <v>0</v>
      </c>
      <c r="K488" s="180">
        <f t="shared" si="32"/>
        <v>0</v>
      </c>
      <c r="L488" s="183"/>
      <c r="M488" s="184"/>
    </row>
    <row r="489" spans="1:13">
      <c r="A489" s="185" t="s">
        <v>1052</v>
      </c>
      <c r="B489" s="186"/>
      <c r="C489" s="187" t="s">
        <v>999</v>
      </c>
      <c r="D489" s="188" t="s">
        <v>49</v>
      </c>
      <c r="E489" s="180" t="s">
        <v>194</v>
      </c>
      <c r="F489" s="180"/>
      <c r="G489" s="180"/>
      <c r="H489" s="180">
        <f t="shared" si="29"/>
        <v>0</v>
      </c>
      <c r="I489" s="181">
        <f t="shared" si="30"/>
        <v>0</v>
      </c>
      <c r="J489" s="182">
        <f t="shared" si="31"/>
        <v>0</v>
      </c>
      <c r="K489" s="180">
        <f t="shared" si="32"/>
        <v>0</v>
      </c>
      <c r="L489" s="183"/>
      <c r="M489" s="184"/>
    </row>
    <row r="490" spans="1:13">
      <c r="A490" s="185" t="s">
        <v>1053</v>
      </c>
      <c r="B490" s="186"/>
      <c r="C490" s="187" t="s">
        <v>1054</v>
      </c>
      <c r="D490" s="188" t="s">
        <v>49</v>
      </c>
      <c r="E490" s="180" t="s">
        <v>449</v>
      </c>
      <c r="F490" s="180"/>
      <c r="G490" s="180"/>
      <c r="H490" s="180">
        <f t="shared" si="29"/>
        <v>0</v>
      </c>
      <c r="I490" s="181">
        <f t="shared" si="30"/>
        <v>0</v>
      </c>
      <c r="J490" s="182">
        <f t="shared" si="31"/>
        <v>0</v>
      </c>
      <c r="K490" s="180">
        <f t="shared" si="32"/>
        <v>0</v>
      </c>
      <c r="L490" s="183"/>
      <c r="M490" s="184"/>
    </row>
    <row r="491" spans="1:13">
      <c r="A491" s="185" t="s">
        <v>1055</v>
      </c>
      <c r="B491" s="186"/>
      <c r="C491" s="187" t="s">
        <v>466</v>
      </c>
      <c r="D491" s="188" t="s">
        <v>49</v>
      </c>
      <c r="E491" s="180" t="s">
        <v>196</v>
      </c>
      <c r="F491" s="180"/>
      <c r="G491" s="180"/>
      <c r="H491" s="180">
        <f t="shared" si="29"/>
        <v>0</v>
      </c>
      <c r="I491" s="181">
        <f t="shared" si="30"/>
        <v>0</v>
      </c>
      <c r="J491" s="182">
        <f t="shared" si="31"/>
        <v>0</v>
      </c>
      <c r="K491" s="180">
        <f t="shared" si="32"/>
        <v>0</v>
      </c>
      <c r="L491" s="183"/>
      <c r="M491" s="184"/>
    </row>
    <row r="492" spans="1:13">
      <c r="A492" s="185" t="s">
        <v>1056</v>
      </c>
      <c r="B492" s="186"/>
      <c r="C492" s="187" t="s">
        <v>505</v>
      </c>
      <c r="D492" s="188" t="s">
        <v>49</v>
      </c>
      <c r="E492" s="180" t="s">
        <v>196</v>
      </c>
      <c r="F492" s="180"/>
      <c r="G492" s="180"/>
      <c r="H492" s="180">
        <f t="shared" si="29"/>
        <v>0</v>
      </c>
      <c r="I492" s="181">
        <f t="shared" si="30"/>
        <v>0</v>
      </c>
      <c r="J492" s="182">
        <f t="shared" si="31"/>
        <v>0</v>
      </c>
      <c r="K492" s="180">
        <f t="shared" si="32"/>
        <v>0</v>
      </c>
      <c r="L492" s="183"/>
      <c r="M492" s="184"/>
    </row>
    <row r="493" spans="1:13">
      <c r="A493" s="185" t="s">
        <v>1057</v>
      </c>
      <c r="B493" s="186"/>
      <c r="C493" s="187" t="s">
        <v>467</v>
      </c>
      <c r="D493" s="188" t="s">
        <v>49</v>
      </c>
      <c r="E493" s="180" t="s">
        <v>196</v>
      </c>
      <c r="F493" s="180"/>
      <c r="G493" s="180"/>
      <c r="H493" s="180">
        <f t="shared" si="29"/>
        <v>0</v>
      </c>
      <c r="I493" s="181">
        <f t="shared" si="30"/>
        <v>0</v>
      </c>
      <c r="J493" s="182">
        <f t="shared" si="31"/>
        <v>0</v>
      </c>
      <c r="K493" s="180">
        <f t="shared" si="32"/>
        <v>0</v>
      </c>
      <c r="L493" s="183"/>
      <c r="M493" s="184"/>
    </row>
    <row r="494" spans="1:13">
      <c r="A494" s="185" t="s">
        <v>1058</v>
      </c>
      <c r="B494" s="186"/>
      <c r="C494" s="187" t="s">
        <v>468</v>
      </c>
      <c r="D494" s="188" t="s">
        <v>49</v>
      </c>
      <c r="E494" s="180" t="s">
        <v>196</v>
      </c>
      <c r="F494" s="180"/>
      <c r="G494" s="180"/>
      <c r="H494" s="180">
        <f t="shared" si="29"/>
        <v>0</v>
      </c>
      <c r="I494" s="181">
        <f t="shared" si="30"/>
        <v>0</v>
      </c>
      <c r="J494" s="182">
        <f t="shared" si="31"/>
        <v>0</v>
      </c>
      <c r="K494" s="180">
        <f t="shared" si="32"/>
        <v>0</v>
      </c>
      <c r="L494" s="183"/>
      <c r="M494" s="184"/>
    </row>
    <row r="495" spans="1:13">
      <c r="A495" s="185" t="s">
        <v>1059</v>
      </c>
      <c r="B495" s="186"/>
      <c r="C495" s="187" t="s">
        <v>469</v>
      </c>
      <c r="D495" s="188" t="s">
        <v>49</v>
      </c>
      <c r="E495" s="180" t="s">
        <v>196</v>
      </c>
      <c r="F495" s="180"/>
      <c r="G495" s="180"/>
      <c r="H495" s="180">
        <f t="shared" si="29"/>
        <v>0</v>
      </c>
      <c r="I495" s="181">
        <f t="shared" si="30"/>
        <v>0</v>
      </c>
      <c r="J495" s="182">
        <f t="shared" si="31"/>
        <v>0</v>
      </c>
      <c r="K495" s="180">
        <f t="shared" si="32"/>
        <v>0</v>
      </c>
      <c r="L495" s="183"/>
      <c r="M495" s="184"/>
    </row>
    <row r="496" spans="1:13">
      <c r="A496" s="185" t="s">
        <v>1060</v>
      </c>
      <c r="B496" s="186"/>
      <c r="C496" s="187" t="s">
        <v>470</v>
      </c>
      <c r="D496" s="188" t="s">
        <v>49</v>
      </c>
      <c r="E496" s="180" t="s">
        <v>196</v>
      </c>
      <c r="F496" s="180"/>
      <c r="G496" s="180"/>
      <c r="H496" s="180">
        <f t="shared" si="29"/>
        <v>0</v>
      </c>
      <c r="I496" s="181">
        <f t="shared" si="30"/>
        <v>0</v>
      </c>
      <c r="J496" s="182">
        <f t="shared" si="31"/>
        <v>0</v>
      </c>
      <c r="K496" s="180">
        <f t="shared" si="32"/>
        <v>0</v>
      </c>
      <c r="L496" s="183"/>
      <c r="M496" s="184"/>
    </row>
    <row r="497" spans="1:13">
      <c r="A497" s="185" t="s">
        <v>1061</v>
      </c>
      <c r="B497" s="186"/>
      <c r="C497" s="187" t="s">
        <v>472</v>
      </c>
      <c r="D497" s="188" t="s">
        <v>49</v>
      </c>
      <c r="E497" s="180" t="s">
        <v>196</v>
      </c>
      <c r="F497" s="180"/>
      <c r="G497" s="180"/>
      <c r="H497" s="180">
        <f t="shared" si="29"/>
        <v>0</v>
      </c>
      <c r="I497" s="181">
        <f t="shared" si="30"/>
        <v>0</v>
      </c>
      <c r="J497" s="182">
        <f t="shared" si="31"/>
        <v>0</v>
      </c>
      <c r="K497" s="180">
        <f t="shared" si="32"/>
        <v>0</v>
      </c>
      <c r="L497" s="183"/>
      <c r="M497" s="184"/>
    </row>
    <row r="498" spans="1:13">
      <c r="A498" s="185" t="s">
        <v>1062</v>
      </c>
      <c r="B498" s="186"/>
      <c r="C498" s="187" t="s">
        <v>1063</v>
      </c>
      <c r="D498" s="188" t="s">
        <v>49</v>
      </c>
      <c r="E498" s="180" t="s">
        <v>194</v>
      </c>
      <c r="F498" s="180"/>
      <c r="G498" s="180"/>
      <c r="H498" s="180">
        <f t="shared" si="29"/>
        <v>0</v>
      </c>
      <c r="I498" s="181">
        <f t="shared" si="30"/>
        <v>0</v>
      </c>
      <c r="J498" s="182">
        <f t="shared" si="31"/>
        <v>0</v>
      </c>
      <c r="K498" s="180">
        <f t="shared" si="32"/>
        <v>0</v>
      </c>
      <c r="L498" s="183"/>
      <c r="M498" s="184"/>
    </row>
    <row r="499" spans="1:13">
      <c r="A499" s="185" t="s">
        <v>1064</v>
      </c>
      <c r="B499" s="186"/>
      <c r="C499" s="187" t="s">
        <v>958</v>
      </c>
      <c r="D499" s="188" t="s">
        <v>49</v>
      </c>
      <c r="E499" s="180" t="s">
        <v>488</v>
      </c>
      <c r="F499" s="180"/>
      <c r="G499" s="180"/>
      <c r="H499" s="180">
        <f t="shared" si="29"/>
        <v>0</v>
      </c>
      <c r="I499" s="181">
        <f t="shared" si="30"/>
        <v>0</v>
      </c>
      <c r="J499" s="182">
        <f t="shared" si="31"/>
        <v>0</v>
      </c>
      <c r="K499" s="180">
        <f t="shared" si="32"/>
        <v>0</v>
      </c>
      <c r="L499" s="183"/>
      <c r="M499" s="184"/>
    </row>
    <row r="500" spans="1:13">
      <c r="A500" s="185" t="s">
        <v>1065</v>
      </c>
      <c r="B500" s="186"/>
      <c r="C500" s="187" t="s">
        <v>960</v>
      </c>
      <c r="D500" s="188" t="s">
        <v>49</v>
      </c>
      <c r="E500" s="180" t="s">
        <v>196</v>
      </c>
      <c r="F500" s="180"/>
      <c r="G500" s="180"/>
      <c r="H500" s="180">
        <f t="shared" si="29"/>
        <v>0</v>
      </c>
      <c r="I500" s="181">
        <f t="shared" si="30"/>
        <v>0</v>
      </c>
      <c r="J500" s="182">
        <f t="shared" si="31"/>
        <v>0</v>
      </c>
      <c r="K500" s="180">
        <f t="shared" si="32"/>
        <v>0</v>
      </c>
      <c r="L500" s="183"/>
      <c r="M500" s="184"/>
    </row>
    <row r="501" spans="1:13">
      <c r="A501" s="185"/>
      <c r="B501" s="186"/>
      <c r="C501" s="187"/>
      <c r="D501" s="188"/>
      <c r="E501" s="180"/>
      <c r="F501" s="180"/>
      <c r="G501" s="180"/>
      <c r="H501" s="180">
        <f t="shared" si="29"/>
        <v>0</v>
      </c>
      <c r="I501" s="181">
        <f t="shared" si="30"/>
        <v>0</v>
      </c>
      <c r="J501" s="182">
        <f t="shared" si="31"/>
        <v>0</v>
      </c>
      <c r="K501" s="180">
        <f t="shared" si="32"/>
        <v>0</v>
      </c>
      <c r="L501" s="183"/>
      <c r="M501" s="184"/>
    </row>
    <row r="502" spans="1:13">
      <c r="A502" s="175" t="s">
        <v>1066</v>
      </c>
      <c r="B502" s="186"/>
      <c r="C502" s="177" t="s">
        <v>1067</v>
      </c>
      <c r="D502" s="178" t="s">
        <v>49</v>
      </c>
      <c r="E502" s="189">
        <v>1</v>
      </c>
      <c r="F502" s="180"/>
      <c r="G502" s="180"/>
      <c r="H502" s="180">
        <f t="shared" si="29"/>
        <v>0</v>
      </c>
      <c r="I502" s="181">
        <f t="shared" si="30"/>
        <v>0</v>
      </c>
      <c r="J502" s="182">
        <f t="shared" si="31"/>
        <v>0</v>
      </c>
      <c r="K502" s="180">
        <f t="shared" si="32"/>
        <v>0</v>
      </c>
      <c r="L502" s="183"/>
      <c r="M502" s="184"/>
    </row>
    <row r="503" spans="1:13">
      <c r="A503" s="185" t="s">
        <v>1068</v>
      </c>
      <c r="B503" s="186"/>
      <c r="C503" s="187" t="s">
        <v>526</v>
      </c>
      <c r="D503" s="188" t="s">
        <v>49</v>
      </c>
      <c r="E503" s="180" t="s">
        <v>196</v>
      </c>
      <c r="F503" s="180"/>
      <c r="G503" s="180"/>
      <c r="H503" s="180">
        <f t="shared" si="29"/>
        <v>0</v>
      </c>
      <c r="I503" s="181">
        <f t="shared" si="30"/>
        <v>0</v>
      </c>
      <c r="J503" s="182">
        <f t="shared" si="31"/>
        <v>0</v>
      </c>
      <c r="K503" s="180">
        <f t="shared" si="32"/>
        <v>0</v>
      </c>
      <c r="L503" s="183"/>
      <c r="M503" s="184"/>
    </row>
    <row r="504" spans="1:13">
      <c r="A504" s="185" t="s">
        <v>1069</v>
      </c>
      <c r="B504" s="186"/>
      <c r="C504" s="187" t="s">
        <v>793</v>
      </c>
      <c r="D504" s="188" t="s">
        <v>49</v>
      </c>
      <c r="E504" s="180" t="s">
        <v>444</v>
      </c>
      <c r="F504" s="180"/>
      <c r="G504" s="180"/>
      <c r="H504" s="180">
        <f t="shared" si="29"/>
        <v>0</v>
      </c>
      <c r="I504" s="181">
        <f t="shared" si="30"/>
        <v>0</v>
      </c>
      <c r="J504" s="182">
        <f t="shared" si="31"/>
        <v>0</v>
      </c>
      <c r="K504" s="180">
        <f t="shared" si="32"/>
        <v>0</v>
      </c>
      <c r="L504" s="183"/>
      <c r="M504" s="184"/>
    </row>
    <row r="505" spans="1:13" ht="20.399999999999999">
      <c r="A505" s="185" t="s">
        <v>1070</v>
      </c>
      <c r="B505" s="186"/>
      <c r="C505" s="187" t="s">
        <v>528</v>
      </c>
      <c r="D505" s="188" t="s">
        <v>49</v>
      </c>
      <c r="E505" s="180" t="s">
        <v>196</v>
      </c>
      <c r="F505" s="180"/>
      <c r="G505" s="180"/>
      <c r="H505" s="180">
        <f t="shared" si="29"/>
        <v>0</v>
      </c>
      <c r="I505" s="181">
        <f t="shared" si="30"/>
        <v>0</v>
      </c>
      <c r="J505" s="182">
        <f t="shared" si="31"/>
        <v>0</v>
      </c>
      <c r="K505" s="180">
        <f t="shared" si="32"/>
        <v>0</v>
      </c>
      <c r="L505" s="183"/>
      <c r="M505" s="184"/>
    </row>
    <row r="506" spans="1:13">
      <c r="A506" s="185" t="s">
        <v>1071</v>
      </c>
      <c r="B506" s="186"/>
      <c r="C506" s="187" t="s">
        <v>441</v>
      </c>
      <c r="D506" s="188" t="s">
        <v>49</v>
      </c>
      <c r="E506" s="180" t="s">
        <v>1018</v>
      </c>
      <c r="F506" s="180"/>
      <c r="G506" s="180"/>
      <c r="H506" s="180">
        <f t="shared" si="29"/>
        <v>0</v>
      </c>
      <c r="I506" s="181">
        <f t="shared" si="30"/>
        <v>0</v>
      </c>
      <c r="J506" s="182">
        <f t="shared" si="31"/>
        <v>0</v>
      </c>
      <c r="K506" s="180">
        <f t="shared" si="32"/>
        <v>0</v>
      </c>
      <c r="L506" s="183"/>
      <c r="M506" s="184"/>
    </row>
    <row r="507" spans="1:13">
      <c r="A507" s="185" t="s">
        <v>1072</v>
      </c>
      <c r="B507" s="186"/>
      <c r="C507" s="187" t="s">
        <v>442</v>
      </c>
      <c r="D507" s="188" t="s">
        <v>49</v>
      </c>
      <c r="E507" s="180" t="s">
        <v>1020</v>
      </c>
      <c r="F507" s="180"/>
      <c r="G507" s="180"/>
      <c r="H507" s="180">
        <f t="shared" si="29"/>
        <v>0</v>
      </c>
      <c r="I507" s="181">
        <f t="shared" si="30"/>
        <v>0</v>
      </c>
      <c r="J507" s="182">
        <f t="shared" si="31"/>
        <v>0</v>
      </c>
      <c r="K507" s="180">
        <f t="shared" si="32"/>
        <v>0</v>
      </c>
      <c r="L507" s="183"/>
      <c r="M507" s="184"/>
    </row>
    <row r="508" spans="1:13">
      <c r="A508" s="185" t="s">
        <v>1073</v>
      </c>
      <c r="B508" s="186"/>
      <c r="C508" s="187" t="s">
        <v>443</v>
      </c>
      <c r="D508" s="188" t="s">
        <v>49</v>
      </c>
      <c r="E508" s="180" t="s">
        <v>1020</v>
      </c>
      <c r="F508" s="180"/>
      <c r="G508" s="180"/>
      <c r="H508" s="180">
        <f t="shared" si="29"/>
        <v>0</v>
      </c>
      <c r="I508" s="181">
        <f t="shared" si="30"/>
        <v>0</v>
      </c>
      <c r="J508" s="182">
        <f t="shared" si="31"/>
        <v>0</v>
      </c>
      <c r="K508" s="180">
        <f t="shared" si="32"/>
        <v>0</v>
      </c>
      <c r="L508" s="183"/>
      <c r="M508" s="184"/>
    </row>
    <row r="509" spans="1:13">
      <c r="A509" s="185" t="s">
        <v>1074</v>
      </c>
      <c r="B509" s="186"/>
      <c r="C509" s="187" t="s">
        <v>535</v>
      </c>
      <c r="D509" s="188" t="s">
        <v>49</v>
      </c>
      <c r="E509" s="180" t="s">
        <v>196</v>
      </c>
      <c r="F509" s="180"/>
      <c r="G509" s="180"/>
      <c r="H509" s="180">
        <f t="shared" si="29"/>
        <v>0</v>
      </c>
      <c r="I509" s="181">
        <f t="shared" si="30"/>
        <v>0</v>
      </c>
      <c r="J509" s="182">
        <f t="shared" si="31"/>
        <v>0</v>
      </c>
      <c r="K509" s="180">
        <f t="shared" si="32"/>
        <v>0</v>
      </c>
      <c r="L509" s="183"/>
      <c r="M509" s="184"/>
    </row>
    <row r="510" spans="1:13">
      <c r="A510" s="185" t="s">
        <v>1075</v>
      </c>
      <c r="B510" s="186"/>
      <c r="C510" s="187" t="s">
        <v>807</v>
      </c>
      <c r="D510" s="188" t="s">
        <v>49</v>
      </c>
      <c r="E510" s="180" t="s">
        <v>458</v>
      </c>
      <c r="F510" s="180"/>
      <c r="G510" s="180"/>
      <c r="H510" s="180">
        <f t="shared" si="29"/>
        <v>0</v>
      </c>
      <c r="I510" s="181">
        <f t="shared" si="30"/>
        <v>0</v>
      </c>
      <c r="J510" s="182">
        <f t="shared" si="31"/>
        <v>0</v>
      </c>
      <c r="K510" s="180">
        <f t="shared" si="32"/>
        <v>0</v>
      </c>
      <c r="L510" s="183"/>
      <c r="M510" s="184"/>
    </row>
    <row r="511" spans="1:13">
      <c r="A511" s="185" t="s">
        <v>1076</v>
      </c>
      <c r="B511" s="186"/>
      <c r="C511" s="187" t="s">
        <v>445</v>
      </c>
      <c r="D511" s="188" t="s">
        <v>49</v>
      </c>
      <c r="E511" s="180" t="s">
        <v>193</v>
      </c>
      <c r="F511" s="180"/>
      <c r="G511" s="180"/>
      <c r="H511" s="180">
        <f t="shared" si="29"/>
        <v>0</v>
      </c>
      <c r="I511" s="181">
        <f t="shared" si="30"/>
        <v>0</v>
      </c>
      <c r="J511" s="182">
        <f t="shared" si="31"/>
        <v>0</v>
      </c>
      <c r="K511" s="180">
        <f t="shared" si="32"/>
        <v>0</v>
      </c>
      <c r="L511" s="183"/>
      <c r="M511" s="184"/>
    </row>
    <row r="512" spans="1:13">
      <c r="A512" s="185" t="s">
        <v>1077</v>
      </c>
      <c r="B512" s="186"/>
      <c r="C512" s="187" t="s">
        <v>446</v>
      </c>
      <c r="D512" s="188" t="s">
        <v>49</v>
      </c>
      <c r="E512" s="180" t="s">
        <v>1078</v>
      </c>
      <c r="F512" s="180"/>
      <c r="G512" s="180"/>
      <c r="H512" s="180">
        <f t="shared" si="29"/>
        <v>0</v>
      </c>
      <c r="I512" s="181">
        <f t="shared" si="30"/>
        <v>0</v>
      </c>
      <c r="J512" s="182">
        <f t="shared" si="31"/>
        <v>0</v>
      </c>
      <c r="K512" s="180">
        <f t="shared" si="32"/>
        <v>0</v>
      </c>
      <c r="L512" s="183"/>
      <c r="M512" s="184"/>
    </row>
    <row r="513" spans="1:13">
      <c r="A513" s="185" t="s">
        <v>1079</v>
      </c>
      <c r="B513" s="186"/>
      <c r="C513" s="187" t="s">
        <v>1028</v>
      </c>
      <c r="D513" s="188" t="s">
        <v>49</v>
      </c>
      <c r="E513" s="180" t="s">
        <v>444</v>
      </c>
      <c r="F513" s="180"/>
      <c r="G513" s="180"/>
      <c r="H513" s="180">
        <f t="shared" si="29"/>
        <v>0</v>
      </c>
      <c r="I513" s="181">
        <f t="shared" si="30"/>
        <v>0</v>
      </c>
      <c r="J513" s="182">
        <f t="shared" si="31"/>
        <v>0</v>
      </c>
      <c r="K513" s="180">
        <f t="shared" si="32"/>
        <v>0</v>
      </c>
      <c r="L513" s="183"/>
      <c r="M513" s="184"/>
    </row>
    <row r="514" spans="1:13">
      <c r="A514" s="185" t="s">
        <v>1080</v>
      </c>
      <c r="B514" s="186"/>
      <c r="C514" s="187" t="s">
        <v>448</v>
      </c>
      <c r="D514" s="188" t="s">
        <v>49</v>
      </c>
      <c r="E514" s="180" t="s">
        <v>878</v>
      </c>
      <c r="F514" s="180"/>
      <c r="G514" s="180"/>
      <c r="H514" s="180">
        <f t="shared" si="29"/>
        <v>0</v>
      </c>
      <c r="I514" s="181">
        <f t="shared" si="30"/>
        <v>0</v>
      </c>
      <c r="J514" s="182">
        <f t="shared" si="31"/>
        <v>0</v>
      </c>
      <c r="K514" s="180">
        <f t="shared" si="32"/>
        <v>0</v>
      </c>
      <c r="L514" s="183"/>
      <c r="M514" s="184"/>
    </row>
    <row r="515" spans="1:13">
      <c r="A515" s="185" t="s">
        <v>1081</v>
      </c>
      <c r="B515" s="186"/>
      <c r="C515" s="187" t="s">
        <v>450</v>
      </c>
      <c r="D515" s="188" t="s">
        <v>49</v>
      </c>
      <c r="E515" s="180" t="s">
        <v>449</v>
      </c>
      <c r="F515" s="180"/>
      <c r="G515" s="180"/>
      <c r="H515" s="180">
        <f t="shared" si="29"/>
        <v>0</v>
      </c>
      <c r="I515" s="181">
        <f t="shared" si="30"/>
        <v>0</v>
      </c>
      <c r="J515" s="182">
        <f t="shared" si="31"/>
        <v>0</v>
      </c>
      <c r="K515" s="180">
        <f t="shared" si="32"/>
        <v>0</v>
      </c>
      <c r="L515" s="183"/>
      <c r="M515" s="184"/>
    </row>
    <row r="516" spans="1:13">
      <c r="A516" s="185" t="s">
        <v>1082</v>
      </c>
      <c r="B516" s="186"/>
      <c r="C516" s="187" t="s">
        <v>451</v>
      </c>
      <c r="D516" s="188" t="s">
        <v>49</v>
      </c>
      <c r="E516" s="180" t="s">
        <v>447</v>
      </c>
      <c r="F516" s="180"/>
      <c r="G516" s="180"/>
      <c r="H516" s="180">
        <f t="shared" si="29"/>
        <v>0</v>
      </c>
      <c r="I516" s="181">
        <f t="shared" si="30"/>
        <v>0</v>
      </c>
      <c r="J516" s="182">
        <f t="shared" si="31"/>
        <v>0</v>
      </c>
      <c r="K516" s="180">
        <f t="shared" si="32"/>
        <v>0</v>
      </c>
      <c r="L516" s="183"/>
      <c r="M516" s="184"/>
    </row>
    <row r="517" spans="1:13" ht="20.399999999999999">
      <c r="A517" s="185" t="s">
        <v>1083</v>
      </c>
      <c r="B517" s="186"/>
      <c r="C517" s="187" t="s">
        <v>1033</v>
      </c>
      <c r="D517" s="188" t="s">
        <v>49</v>
      </c>
      <c r="E517" s="180" t="s">
        <v>196</v>
      </c>
      <c r="F517" s="180"/>
      <c r="G517" s="180"/>
      <c r="H517" s="180">
        <f t="shared" si="29"/>
        <v>0</v>
      </c>
      <c r="I517" s="181">
        <f t="shared" si="30"/>
        <v>0</v>
      </c>
      <c r="J517" s="182">
        <f t="shared" si="31"/>
        <v>0</v>
      </c>
      <c r="K517" s="180">
        <f t="shared" si="32"/>
        <v>0</v>
      </c>
      <c r="L517" s="183"/>
      <c r="M517" s="184"/>
    </row>
    <row r="518" spans="1:13" ht="20.399999999999999">
      <c r="A518" s="185" t="s">
        <v>1084</v>
      </c>
      <c r="B518" s="186"/>
      <c r="C518" s="187" t="s">
        <v>1035</v>
      </c>
      <c r="D518" s="188" t="s">
        <v>49</v>
      </c>
      <c r="E518" s="180" t="s">
        <v>444</v>
      </c>
      <c r="F518" s="180"/>
      <c r="G518" s="180"/>
      <c r="H518" s="180">
        <f t="shared" si="29"/>
        <v>0</v>
      </c>
      <c r="I518" s="181">
        <f t="shared" si="30"/>
        <v>0</v>
      </c>
      <c r="J518" s="182">
        <f t="shared" si="31"/>
        <v>0</v>
      </c>
      <c r="K518" s="180">
        <f t="shared" si="32"/>
        <v>0</v>
      </c>
      <c r="L518" s="183"/>
      <c r="M518" s="184"/>
    </row>
    <row r="519" spans="1:13">
      <c r="A519" s="185" t="s">
        <v>1085</v>
      </c>
      <c r="B519" s="186"/>
      <c r="C519" s="187" t="s">
        <v>626</v>
      </c>
      <c r="D519" s="188" t="s">
        <v>49</v>
      </c>
      <c r="E519" s="180" t="s">
        <v>444</v>
      </c>
      <c r="F519" s="180"/>
      <c r="G519" s="180"/>
      <c r="H519" s="180">
        <f t="shared" si="29"/>
        <v>0</v>
      </c>
      <c r="I519" s="181">
        <f t="shared" si="30"/>
        <v>0</v>
      </c>
      <c r="J519" s="182">
        <f t="shared" si="31"/>
        <v>0</v>
      </c>
      <c r="K519" s="180">
        <f t="shared" si="32"/>
        <v>0</v>
      </c>
      <c r="L519" s="183"/>
      <c r="M519" s="184"/>
    </row>
    <row r="520" spans="1:13">
      <c r="A520" s="185" t="s">
        <v>1086</v>
      </c>
      <c r="B520" s="186"/>
      <c r="C520" s="187" t="s">
        <v>461</v>
      </c>
      <c r="D520" s="188" t="s">
        <v>49</v>
      </c>
      <c r="E520" s="180" t="s">
        <v>196</v>
      </c>
      <c r="F520" s="180"/>
      <c r="G520" s="180"/>
      <c r="H520" s="180">
        <f t="shared" si="29"/>
        <v>0</v>
      </c>
      <c r="I520" s="181">
        <f t="shared" si="30"/>
        <v>0</v>
      </c>
      <c r="J520" s="182">
        <f t="shared" si="31"/>
        <v>0</v>
      </c>
      <c r="K520" s="180">
        <f t="shared" si="32"/>
        <v>0</v>
      </c>
      <c r="L520" s="183"/>
      <c r="M520" s="184"/>
    </row>
    <row r="521" spans="1:13">
      <c r="A521" s="185" t="s">
        <v>1087</v>
      </c>
      <c r="B521" s="186"/>
      <c r="C521" s="187" t="s">
        <v>462</v>
      </c>
      <c r="D521" s="188" t="s">
        <v>49</v>
      </c>
      <c r="E521" s="180" t="s">
        <v>196</v>
      </c>
      <c r="F521" s="180"/>
      <c r="G521" s="180"/>
      <c r="H521" s="180">
        <f t="shared" si="29"/>
        <v>0</v>
      </c>
      <c r="I521" s="181">
        <f t="shared" si="30"/>
        <v>0</v>
      </c>
      <c r="J521" s="182">
        <f t="shared" si="31"/>
        <v>0</v>
      </c>
      <c r="K521" s="180">
        <f t="shared" si="32"/>
        <v>0</v>
      </c>
      <c r="L521" s="183"/>
      <c r="M521" s="184"/>
    </row>
    <row r="522" spans="1:13">
      <c r="A522" s="185" t="s">
        <v>1088</v>
      </c>
      <c r="B522" s="188"/>
      <c r="C522" s="187" t="s">
        <v>572</v>
      </c>
      <c r="D522" s="188" t="s">
        <v>49</v>
      </c>
      <c r="E522" s="180" t="s">
        <v>447</v>
      </c>
      <c r="F522" s="180"/>
      <c r="G522" s="180"/>
      <c r="H522" s="180">
        <f t="shared" si="29"/>
        <v>0</v>
      </c>
      <c r="I522" s="181">
        <f t="shared" si="30"/>
        <v>0</v>
      </c>
      <c r="J522" s="182">
        <f t="shared" si="31"/>
        <v>0</v>
      </c>
      <c r="K522" s="180">
        <f t="shared" si="32"/>
        <v>0</v>
      </c>
      <c r="L522" s="183"/>
      <c r="M522" s="184"/>
    </row>
    <row r="523" spans="1:13">
      <c r="A523" s="185" t="s">
        <v>1089</v>
      </c>
      <c r="B523" s="188"/>
      <c r="C523" s="187" t="s">
        <v>574</v>
      </c>
      <c r="D523" s="188" t="s">
        <v>49</v>
      </c>
      <c r="E523" s="180" t="s">
        <v>447</v>
      </c>
      <c r="F523" s="180"/>
      <c r="G523" s="180"/>
      <c r="H523" s="180">
        <f t="shared" si="29"/>
        <v>0</v>
      </c>
      <c r="I523" s="181">
        <f t="shared" si="30"/>
        <v>0</v>
      </c>
      <c r="J523" s="182">
        <f t="shared" si="31"/>
        <v>0</v>
      </c>
      <c r="K523" s="180">
        <f t="shared" si="32"/>
        <v>0</v>
      </c>
      <c r="L523" s="183"/>
      <c r="M523" s="184"/>
    </row>
    <row r="524" spans="1:13">
      <c r="A524" s="185" t="s">
        <v>1090</v>
      </c>
      <c r="B524" s="186"/>
      <c r="C524" s="187" t="s">
        <v>574</v>
      </c>
      <c r="D524" s="188" t="s">
        <v>49</v>
      </c>
      <c r="E524" s="180" t="s">
        <v>444</v>
      </c>
      <c r="F524" s="180"/>
      <c r="G524" s="180"/>
      <c r="H524" s="180">
        <f t="shared" si="29"/>
        <v>0</v>
      </c>
      <c r="I524" s="181">
        <f t="shared" si="30"/>
        <v>0</v>
      </c>
      <c r="J524" s="182">
        <f t="shared" si="31"/>
        <v>0</v>
      </c>
      <c r="K524" s="180">
        <f t="shared" si="32"/>
        <v>0</v>
      </c>
      <c r="L524" s="183"/>
      <c r="M524" s="184"/>
    </row>
    <row r="525" spans="1:13">
      <c r="A525" s="185" t="s">
        <v>1091</v>
      </c>
      <c r="B525" s="186"/>
      <c r="C525" s="187" t="s">
        <v>576</v>
      </c>
      <c r="D525" s="188" t="s">
        <v>49</v>
      </c>
      <c r="E525" s="180" t="s">
        <v>458</v>
      </c>
      <c r="F525" s="180"/>
      <c r="G525" s="180"/>
      <c r="H525" s="180">
        <f t="shared" ref="H525:H588" si="33">F525+G525</f>
        <v>0</v>
      </c>
      <c r="I525" s="181">
        <f t="shared" ref="I525:I588" si="34">E525*F525</f>
        <v>0</v>
      </c>
      <c r="J525" s="182">
        <f t="shared" ref="J525:J588" si="35">E525*G525</f>
        <v>0</v>
      </c>
      <c r="K525" s="180">
        <f t="shared" ref="K525:K588" si="36">I525+J525</f>
        <v>0</v>
      </c>
      <c r="L525" s="183"/>
      <c r="M525" s="184"/>
    </row>
    <row r="526" spans="1:13">
      <c r="A526" s="185" t="s">
        <v>1092</v>
      </c>
      <c r="B526" s="186"/>
      <c r="C526" s="187" t="s">
        <v>636</v>
      </c>
      <c r="D526" s="188" t="s">
        <v>49</v>
      </c>
      <c r="E526" s="180" t="s">
        <v>444</v>
      </c>
      <c r="F526" s="180"/>
      <c r="G526" s="180"/>
      <c r="H526" s="180">
        <f t="shared" si="33"/>
        <v>0</v>
      </c>
      <c r="I526" s="181">
        <f t="shared" si="34"/>
        <v>0</v>
      </c>
      <c r="J526" s="182">
        <f t="shared" si="35"/>
        <v>0</v>
      </c>
      <c r="K526" s="180">
        <f t="shared" si="36"/>
        <v>0</v>
      </c>
      <c r="L526" s="183"/>
      <c r="M526" s="184"/>
    </row>
    <row r="527" spans="1:13">
      <c r="A527" s="185" t="s">
        <v>1093</v>
      </c>
      <c r="B527" s="186"/>
      <c r="C527" s="187" t="s">
        <v>578</v>
      </c>
      <c r="D527" s="188" t="s">
        <v>49</v>
      </c>
      <c r="E527" s="180" t="s">
        <v>447</v>
      </c>
      <c r="F527" s="180"/>
      <c r="G527" s="180"/>
      <c r="H527" s="180">
        <f t="shared" si="33"/>
        <v>0</v>
      </c>
      <c r="I527" s="181">
        <f t="shared" si="34"/>
        <v>0</v>
      </c>
      <c r="J527" s="182">
        <f t="shared" si="35"/>
        <v>0</v>
      </c>
      <c r="K527" s="180">
        <f t="shared" si="36"/>
        <v>0</v>
      </c>
      <c r="L527" s="183"/>
      <c r="M527" s="184"/>
    </row>
    <row r="528" spans="1:13">
      <c r="A528" s="185" t="s">
        <v>1094</v>
      </c>
      <c r="B528" s="186"/>
      <c r="C528" s="187" t="s">
        <v>639</v>
      </c>
      <c r="D528" s="188" t="s">
        <v>49</v>
      </c>
      <c r="E528" s="180" t="s">
        <v>444</v>
      </c>
      <c r="F528" s="180"/>
      <c r="G528" s="180"/>
      <c r="H528" s="180">
        <f t="shared" si="33"/>
        <v>0</v>
      </c>
      <c r="I528" s="181">
        <f t="shared" si="34"/>
        <v>0</v>
      </c>
      <c r="J528" s="182">
        <f t="shared" si="35"/>
        <v>0</v>
      </c>
      <c r="K528" s="180">
        <f t="shared" si="36"/>
        <v>0</v>
      </c>
      <c r="L528" s="183"/>
      <c r="M528" s="184"/>
    </row>
    <row r="529" spans="1:13">
      <c r="A529" s="185" t="s">
        <v>1095</v>
      </c>
      <c r="B529" s="186"/>
      <c r="C529" s="187" t="s">
        <v>641</v>
      </c>
      <c r="D529" s="188" t="s">
        <v>49</v>
      </c>
      <c r="E529" s="180" t="s">
        <v>444</v>
      </c>
      <c r="F529" s="180"/>
      <c r="G529" s="180"/>
      <c r="H529" s="180">
        <f t="shared" si="33"/>
        <v>0</v>
      </c>
      <c r="I529" s="181">
        <f t="shared" si="34"/>
        <v>0</v>
      </c>
      <c r="J529" s="182">
        <f t="shared" si="35"/>
        <v>0</v>
      </c>
      <c r="K529" s="180">
        <f t="shared" si="36"/>
        <v>0</v>
      </c>
      <c r="L529" s="183"/>
      <c r="M529" s="184"/>
    </row>
    <row r="530" spans="1:13">
      <c r="A530" s="185" t="s">
        <v>1096</v>
      </c>
      <c r="B530" s="186"/>
      <c r="C530" s="187" t="s">
        <v>582</v>
      </c>
      <c r="D530" s="188" t="s">
        <v>49</v>
      </c>
      <c r="E530" s="180" t="s">
        <v>447</v>
      </c>
      <c r="F530" s="180"/>
      <c r="G530" s="180"/>
      <c r="H530" s="180">
        <f t="shared" si="33"/>
        <v>0</v>
      </c>
      <c r="I530" s="181">
        <f t="shared" si="34"/>
        <v>0</v>
      </c>
      <c r="J530" s="182">
        <f t="shared" si="35"/>
        <v>0</v>
      </c>
      <c r="K530" s="180">
        <f t="shared" si="36"/>
        <v>0</v>
      </c>
      <c r="L530" s="183"/>
      <c r="M530" s="184"/>
    </row>
    <row r="531" spans="1:13">
      <c r="A531" s="185" t="s">
        <v>1097</v>
      </c>
      <c r="B531" s="186"/>
      <c r="C531" s="187" t="s">
        <v>842</v>
      </c>
      <c r="D531" s="188" t="s">
        <v>49</v>
      </c>
      <c r="E531" s="180" t="s">
        <v>447</v>
      </c>
      <c r="F531" s="180"/>
      <c r="G531" s="180"/>
      <c r="H531" s="180">
        <f t="shared" si="33"/>
        <v>0</v>
      </c>
      <c r="I531" s="181">
        <f t="shared" si="34"/>
        <v>0</v>
      </c>
      <c r="J531" s="182">
        <f t="shared" si="35"/>
        <v>0</v>
      </c>
      <c r="K531" s="180">
        <f t="shared" si="36"/>
        <v>0</v>
      </c>
      <c r="L531" s="183"/>
      <c r="M531" s="184"/>
    </row>
    <row r="532" spans="1:13">
      <c r="A532" s="185" t="s">
        <v>1098</v>
      </c>
      <c r="B532" s="186"/>
      <c r="C532" s="187" t="s">
        <v>1050</v>
      </c>
      <c r="D532" s="188" t="s">
        <v>49</v>
      </c>
      <c r="E532" s="180" t="s">
        <v>444</v>
      </c>
      <c r="F532" s="180"/>
      <c r="G532" s="180"/>
      <c r="H532" s="180">
        <f t="shared" si="33"/>
        <v>0</v>
      </c>
      <c r="I532" s="181">
        <f t="shared" si="34"/>
        <v>0</v>
      </c>
      <c r="J532" s="182">
        <f t="shared" si="35"/>
        <v>0</v>
      </c>
      <c r="K532" s="180">
        <f t="shared" si="36"/>
        <v>0</v>
      </c>
      <c r="L532" s="183"/>
      <c r="M532" s="184"/>
    </row>
    <row r="533" spans="1:13">
      <c r="A533" s="185" t="s">
        <v>1099</v>
      </c>
      <c r="B533" s="186"/>
      <c r="C533" s="187" t="s">
        <v>587</v>
      </c>
      <c r="D533" s="188" t="s">
        <v>49</v>
      </c>
      <c r="E533" s="180" t="s">
        <v>444</v>
      </c>
      <c r="F533" s="180"/>
      <c r="G533" s="180"/>
      <c r="H533" s="180">
        <f t="shared" si="33"/>
        <v>0</v>
      </c>
      <c r="I533" s="181">
        <f t="shared" si="34"/>
        <v>0</v>
      </c>
      <c r="J533" s="182">
        <f t="shared" si="35"/>
        <v>0</v>
      </c>
      <c r="K533" s="180">
        <f t="shared" si="36"/>
        <v>0</v>
      </c>
      <c r="L533" s="183"/>
      <c r="M533" s="184"/>
    </row>
    <row r="534" spans="1:13">
      <c r="A534" s="185" t="s">
        <v>1100</v>
      </c>
      <c r="B534" s="186"/>
      <c r="C534" s="187" t="s">
        <v>589</v>
      </c>
      <c r="D534" s="188" t="s">
        <v>49</v>
      </c>
      <c r="E534" s="180" t="s">
        <v>444</v>
      </c>
      <c r="F534" s="180"/>
      <c r="G534" s="180"/>
      <c r="H534" s="180">
        <f t="shared" si="33"/>
        <v>0</v>
      </c>
      <c r="I534" s="181">
        <f t="shared" si="34"/>
        <v>0</v>
      </c>
      <c r="J534" s="182">
        <f t="shared" si="35"/>
        <v>0</v>
      </c>
      <c r="K534" s="180">
        <f t="shared" si="36"/>
        <v>0</v>
      </c>
      <c r="L534" s="183"/>
      <c r="M534" s="184"/>
    </row>
    <row r="535" spans="1:13">
      <c r="A535" s="185" t="s">
        <v>1101</v>
      </c>
      <c r="B535" s="186"/>
      <c r="C535" s="187" t="s">
        <v>466</v>
      </c>
      <c r="D535" s="188" t="s">
        <v>49</v>
      </c>
      <c r="E535" s="180" t="s">
        <v>196</v>
      </c>
      <c r="F535" s="180"/>
      <c r="G535" s="180"/>
      <c r="H535" s="180">
        <f t="shared" si="33"/>
        <v>0</v>
      </c>
      <c r="I535" s="181">
        <f t="shared" si="34"/>
        <v>0</v>
      </c>
      <c r="J535" s="182">
        <f t="shared" si="35"/>
        <v>0</v>
      </c>
      <c r="K535" s="180">
        <f t="shared" si="36"/>
        <v>0</v>
      </c>
      <c r="L535" s="183"/>
      <c r="M535" s="184"/>
    </row>
    <row r="536" spans="1:13">
      <c r="A536" s="185" t="s">
        <v>1102</v>
      </c>
      <c r="B536" s="186"/>
      <c r="C536" s="187" t="s">
        <v>505</v>
      </c>
      <c r="D536" s="188" t="s">
        <v>49</v>
      </c>
      <c r="E536" s="180" t="s">
        <v>196</v>
      </c>
      <c r="F536" s="180"/>
      <c r="G536" s="180"/>
      <c r="H536" s="180">
        <f t="shared" si="33"/>
        <v>0</v>
      </c>
      <c r="I536" s="181">
        <f t="shared" si="34"/>
        <v>0</v>
      </c>
      <c r="J536" s="182">
        <f t="shared" si="35"/>
        <v>0</v>
      </c>
      <c r="K536" s="180">
        <f t="shared" si="36"/>
        <v>0</v>
      </c>
      <c r="L536" s="183"/>
      <c r="M536" s="184"/>
    </row>
    <row r="537" spans="1:13">
      <c r="A537" s="185" t="s">
        <v>1103</v>
      </c>
      <c r="B537" s="186"/>
      <c r="C537" s="187" t="s">
        <v>467</v>
      </c>
      <c r="D537" s="188" t="s">
        <v>49</v>
      </c>
      <c r="E537" s="180" t="s">
        <v>196</v>
      </c>
      <c r="F537" s="180"/>
      <c r="G537" s="180"/>
      <c r="H537" s="180">
        <f t="shared" si="33"/>
        <v>0</v>
      </c>
      <c r="I537" s="181">
        <f t="shared" si="34"/>
        <v>0</v>
      </c>
      <c r="J537" s="182">
        <f t="shared" si="35"/>
        <v>0</v>
      </c>
      <c r="K537" s="180">
        <f t="shared" si="36"/>
        <v>0</v>
      </c>
      <c r="L537" s="183"/>
      <c r="M537" s="184"/>
    </row>
    <row r="538" spans="1:13">
      <c r="A538" s="185" t="s">
        <v>1104</v>
      </c>
      <c r="B538" s="186"/>
      <c r="C538" s="187" t="s">
        <v>468</v>
      </c>
      <c r="D538" s="188" t="s">
        <v>49</v>
      </c>
      <c r="E538" s="180" t="s">
        <v>196</v>
      </c>
      <c r="F538" s="180"/>
      <c r="G538" s="180"/>
      <c r="H538" s="180">
        <f t="shared" si="33"/>
        <v>0</v>
      </c>
      <c r="I538" s="181">
        <f t="shared" si="34"/>
        <v>0</v>
      </c>
      <c r="J538" s="182">
        <f t="shared" si="35"/>
        <v>0</v>
      </c>
      <c r="K538" s="180">
        <f t="shared" si="36"/>
        <v>0</v>
      </c>
      <c r="L538" s="183"/>
      <c r="M538" s="184"/>
    </row>
    <row r="539" spans="1:13">
      <c r="A539" s="185" t="s">
        <v>1105</v>
      </c>
      <c r="B539" s="186"/>
      <c r="C539" s="187" t="s">
        <v>469</v>
      </c>
      <c r="D539" s="188" t="s">
        <v>49</v>
      </c>
      <c r="E539" s="180" t="s">
        <v>196</v>
      </c>
      <c r="F539" s="180"/>
      <c r="G539" s="180"/>
      <c r="H539" s="180">
        <f t="shared" si="33"/>
        <v>0</v>
      </c>
      <c r="I539" s="181">
        <f t="shared" si="34"/>
        <v>0</v>
      </c>
      <c r="J539" s="182">
        <f t="shared" si="35"/>
        <v>0</v>
      </c>
      <c r="K539" s="180">
        <f t="shared" si="36"/>
        <v>0</v>
      </c>
      <c r="L539" s="183"/>
      <c r="M539" s="184"/>
    </row>
    <row r="540" spans="1:13">
      <c r="A540" s="185" t="s">
        <v>1106</v>
      </c>
      <c r="B540" s="186"/>
      <c r="C540" s="187" t="s">
        <v>470</v>
      </c>
      <c r="D540" s="188" t="s">
        <v>49</v>
      </c>
      <c r="E540" s="180" t="s">
        <v>196</v>
      </c>
      <c r="F540" s="180"/>
      <c r="G540" s="180"/>
      <c r="H540" s="180">
        <f t="shared" si="33"/>
        <v>0</v>
      </c>
      <c r="I540" s="181">
        <f t="shared" si="34"/>
        <v>0</v>
      </c>
      <c r="J540" s="182">
        <f t="shared" si="35"/>
        <v>0</v>
      </c>
      <c r="K540" s="180">
        <f t="shared" si="36"/>
        <v>0</v>
      </c>
      <c r="L540" s="183"/>
      <c r="M540" s="184"/>
    </row>
    <row r="541" spans="1:13">
      <c r="A541" s="185" t="s">
        <v>1107</v>
      </c>
      <c r="B541" s="186"/>
      <c r="C541" s="187" t="s">
        <v>472</v>
      </c>
      <c r="D541" s="188" t="s">
        <v>49</v>
      </c>
      <c r="E541" s="180" t="s">
        <v>196</v>
      </c>
      <c r="F541" s="180"/>
      <c r="G541" s="180"/>
      <c r="H541" s="180">
        <f t="shared" si="33"/>
        <v>0</v>
      </c>
      <c r="I541" s="181">
        <f t="shared" si="34"/>
        <v>0</v>
      </c>
      <c r="J541" s="182">
        <f t="shared" si="35"/>
        <v>0</v>
      </c>
      <c r="K541" s="180">
        <f t="shared" si="36"/>
        <v>0</v>
      </c>
      <c r="L541" s="183"/>
      <c r="M541" s="184"/>
    </row>
    <row r="542" spans="1:13">
      <c r="A542" s="185" t="s">
        <v>1108</v>
      </c>
      <c r="B542" s="186"/>
      <c r="C542" s="187" t="s">
        <v>958</v>
      </c>
      <c r="D542" s="188" t="s">
        <v>49</v>
      </c>
      <c r="E542" s="180" t="s">
        <v>488</v>
      </c>
      <c r="F542" s="180"/>
      <c r="G542" s="180"/>
      <c r="H542" s="180">
        <f t="shared" si="33"/>
        <v>0</v>
      </c>
      <c r="I542" s="181">
        <f t="shared" si="34"/>
        <v>0</v>
      </c>
      <c r="J542" s="182">
        <f t="shared" si="35"/>
        <v>0</v>
      </c>
      <c r="K542" s="180">
        <f t="shared" si="36"/>
        <v>0</v>
      </c>
      <c r="L542" s="183"/>
      <c r="M542" s="184"/>
    </row>
    <row r="543" spans="1:13">
      <c r="A543" s="185" t="s">
        <v>1109</v>
      </c>
      <c r="B543" s="186"/>
      <c r="C543" s="187" t="s">
        <v>960</v>
      </c>
      <c r="D543" s="188" t="s">
        <v>49</v>
      </c>
      <c r="E543" s="180" t="s">
        <v>196</v>
      </c>
      <c r="F543" s="180"/>
      <c r="G543" s="180"/>
      <c r="H543" s="180">
        <f t="shared" si="33"/>
        <v>0</v>
      </c>
      <c r="I543" s="181">
        <f t="shared" si="34"/>
        <v>0</v>
      </c>
      <c r="J543" s="182">
        <f t="shared" si="35"/>
        <v>0</v>
      </c>
      <c r="K543" s="180">
        <f t="shared" si="36"/>
        <v>0</v>
      </c>
      <c r="L543" s="183"/>
      <c r="M543" s="184"/>
    </row>
    <row r="544" spans="1:13">
      <c r="A544" s="185"/>
      <c r="B544" s="186"/>
      <c r="C544" s="187"/>
      <c r="D544" s="188"/>
      <c r="E544" s="180"/>
      <c r="F544" s="180"/>
      <c r="G544" s="180"/>
      <c r="H544" s="180">
        <f t="shared" si="33"/>
        <v>0</v>
      </c>
      <c r="I544" s="181">
        <f t="shared" si="34"/>
        <v>0</v>
      </c>
      <c r="J544" s="182">
        <f t="shared" si="35"/>
        <v>0</v>
      </c>
      <c r="K544" s="180">
        <f t="shared" si="36"/>
        <v>0</v>
      </c>
      <c r="L544" s="183"/>
      <c r="M544" s="184"/>
    </row>
    <row r="545" spans="1:13">
      <c r="A545" s="175" t="s">
        <v>1110</v>
      </c>
      <c r="B545" s="186"/>
      <c r="C545" s="177" t="s">
        <v>1111</v>
      </c>
      <c r="D545" s="178" t="s">
        <v>49</v>
      </c>
      <c r="E545" s="189">
        <v>1</v>
      </c>
      <c r="F545" s="180"/>
      <c r="G545" s="180"/>
      <c r="H545" s="180">
        <f t="shared" si="33"/>
        <v>0</v>
      </c>
      <c r="I545" s="181">
        <f t="shared" si="34"/>
        <v>0</v>
      </c>
      <c r="J545" s="182">
        <f t="shared" si="35"/>
        <v>0</v>
      </c>
      <c r="K545" s="180">
        <f t="shared" si="36"/>
        <v>0</v>
      </c>
      <c r="L545" s="183"/>
      <c r="M545" s="184"/>
    </row>
    <row r="546" spans="1:13">
      <c r="A546" s="185" t="s">
        <v>1112</v>
      </c>
      <c r="B546" s="186"/>
      <c r="C546" s="187" t="s">
        <v>526</v>
      </c>
      <c r="D546" s="188" t="s">
        <v>49</v>
      </c>
      <c r="E546" s="180" t="s">
        <v>196</v>
      </c>
      <c r="F546" s="180"/>
      <c r="G546" s="180"/>
      <c r="H546" s="180">
        <f t="shared" si="33"/>
        <v>0</v>
      </c>
      <c r="I546" s="181">
        <f t="shared" si="34"/>
        <v>0</v>
      </c>
      <c r="J546" s="182">
        <f t="shared" si="35"/>
        <v>0</v>
      </c>
      <c r="K546" s="180">
        <f t="shared" si="36"/>
        <v>0</v>
      </c>
      <c r="L546" s="183"/>
      <c r="M546" s="184"/>
    </row>
    <row r="547" spans="1:13">
      <c r="A547" s="185" t="s">
        <v>1113</v>
      </c>
      <c r="B547" s="186"/>
      <c r="C547" s="187" t="s">
        <v>793</v>
      </c>
      <c r="D547" s="188" t="s">
        <v>49</v>
      </c>
      <c r="E547" s="180" t="s">
        <v>444</v>
      </c>
      <c r="F547" s="180"/>
      <c r="G547" s="180"/>
      <c r="H547" s="180">
        <f t="shared" si="33"/>
        <v>0</v>
      </c>
      <c r="I547" s="181">
        <f t="shared" si="34"/>
        <v>0</v>
      </c>
      <c r="J547" s="182">
        <f t="shared" si="35"/>
        <v>0</v>
      </c>
      <c r="K547" s="180">
        <f t="shared" si="36"/>
        <v>0</v>
      </c>
      <c r="L547" s="183"/>
      <c r="M547" s="184"/>
    </row>
    <row r="548" spans="1:13" ht="20.399999999999999">
      <c r="A548" s="185" t="s">
        <v>1114</v>
      </c>
      <c r="B548" s="186"/>
      <c r="C548" s="187" t="s">
        <v>528</v>
      </c>
      <c r="D548" s="188" t="s">
        <v>49</v>
      </c>
      <c r="E548" s="180" t="s">
        <v>196</v>
      </c>
      <c r="F548" s="180"/>
      <c r="G548" s="180"/>
      <c r="H548" s="180">
        <f t="shared" si="33"/>
        <v>0</v>
      </c>
      <c r="I548" s="181">
        <f t="shared" si="34"/>
        <v>0</v>
      </c>
      <c r="J548" s="182">
        <f t="shared" si="35"/>
        <v>0</v>
      </c>
      <c r="K548" s="180">
        <f t="shared" si="36"/>
        <v>0</v>
      </c>
      <c r="L548" s="183"/>
      <c r="M548" s="184"/>
    </row>
    <row r="549" spans="1:13">
      <c r="A549" s="185" t="s">
        <v>1115</v>
      </c>
      <c r="B549" s="186"/>
      <c r="C549" s="187" t="s">
        <v>441</v>
      </c>
      <c r="D549" s="188" t="s">
        <v>49</v>
      </c>
      <c r="E549" s="180" t="s">
        <v>1018</v>
      </c>
      <c r="F549" s="180"/>
      <c r="G549" s="180"/>
      <c r="H549" s="180">
        <f t="shared" si="33"/>
        <v>0</v>
      </c>
      <c r="I549" s="181">
        <f t="shared" si="34"/>
        <v>0</v>
      </c>
      <c r="J549" s="182">
        <f t="shared" si="35"/>
        <v>0</v>
      </c>
      <c r="K549" s="180">
        <f t="shared" si="36"/>
        <v>0</v>
      </c>
      <c r="L549" s="183"/>
      <c r="M549" s="184"/>
    </row>
    <row r="550" spans="1:13">
      <c r="A550" s="185" t="s">
        <v>1116</v>
      </c>
      <c r="B550" s="186"/>
      <c r="C550" s="187" t="s">
        <v>442</v>
      </c>
      <c r="D550" s="188" t="s">
        <v>49</v>
      </c>
      <c r="E550" s="180" t="s">
        <v>1020</v>
      </c>
      <c r="F550" s="180"/>
      <c r="G550" s="180"/>
      <c r="H550" s="180">
        <f t="shared" si="33"/>
        <v>0</v>
      </c>
      <c r="I550" s="181">
        <f t="shared" si="34"/>
        <v>0</v>
      </c>
      <c r="J550" s="182">
        <f t="shared" si="35"/>
        <v>0</v>
      </c>
      <c r="K550" s="180">
        <f t="shared" si="36"/>
        <v>0</v>
      </c>
      <c r="L550" s="183"/>
      <c r="M550" s="184"/>
    </row>
    <row r="551" spans="1:13">
      <c r="A551" s="185" t="s">
        <v>1117</v>
      </c>
      <c r="B551" s="186"/>
      <c r="C551" s="187" t="s">
        <v>443</v>
      </c>
      <c r="D551" s="188" t="s">
        <v>49</v>
      </c>
      <c r="E551" s="180" t="s">
        <v>1020</v>
      </c>
      <c r="F551" s="180"/>
      <c r="G551" s="180"/>
      <c r="H551" s="180">
        <f t="shared" si="33"/>
        <v>0</v>
      </c>
      <c r="I551" s="181">
        <f t="shared" si="34"/>
        <v>0</v>
      </c>
      <c r="J551" s="182">
        <f t="shared" si="35"/>
        <v>0</v>
      </c>
      <c r="K551" s="180">
        <f t="shared" si="36"/>
        <v>0</v>
      </c>
      <c r="L551" s="183"/>
      <c r="M551" s="184"/>
    </row>
    <row r="552" spans="1:13">
      <c r="A552" s="185" t="s">
        <v>1118</v>
      </c>
      <c r="B552" s="186"/>
      <c r="C552" s="187" t="s">
        <v>535</v>
      </c>
      <c r="D552" s="188" t="s">
        <v>49</v>
      </c>
      <c r="E552" s="180" t="s">
        <v>196</v>
      </c>
      <c r="F552" s="180"/>
      <c r="G552" s="180"/>
      <c r="H552" s="180">
        <f t="shared" si="33"/>
        <v>0</v>
      </c>
      <c r="I552" s="181">
        <f t="shared" si="34"/>
        <v>0</v>
      </c>
      <c r="J552" s="182">
        <f t="shared" si="35"/>
        <v>0</v>
      </c>
      <c r="K552" s="180">
        <f t="shared" si="36"/>
        <v>0</v>
      </c>
      <c r="L552" s="183"/>
      <c r="M552" s="184"/>
    </row>
    <row r="553" spans="1:13">
      <c r="A553" s="185" t="s">
        <v>1119</v>
      </c>
      <c r="B553" s="186"/>
      <c r="C553" s="187" t="s">
        <v>807</v>
      </c>
      <c r="D553" s="188" t="s">
        <v>49</v>
      </c>
      <c r="E553" s="180" t="s">
        <v>458</v>
      </c>
      <c r="F553" s="180"/>
      <c r="G553" s="180"/>
      <c r="H553" s="180">
        <f t="shared" si="33"/>
        <v>0</v>
      </c>
      <c r="I553" s="181">
        <f t="shared" si="34"/>
        <v>0</v>
      </c>
      <c r="J553" s="182">
        <f t="shared" si="35"/>
        <v>0</v>
      </c>
      <c r="K553" s="180">
        <f t="shared" si="36"/>
        <v>0</v>
      </c>
      <c r="L553" s="183"/>
      <c r="M553" s="184"/>
    </row>
    <row r="554" spans="1:13">
      <c r="A554" s="185" t="s">
        <v>1120</v>
      </c>
      <c r="B554" s="186"/>
      <c r="C554" s="187" t="s">
        <v>445</v>
      </c>
      <c r="D554" s="188" t="s">
        <v>49</v>
      </c>
      <c r="E554" s="180" t="s">
        <v>193</v>
      </c>
      <c r="F554" s="180"/>
      <c r="G554" s="180"/>
      <c r="H554" s="180">
        <f t="shared" si="33"/>
        <v>0</v>
      </c>
      <c r="I554" s="181">
        <f t="shared" si="34"/>
        <v>0</v>
      </c>
      <c r="J554" s="182">
        <f t="shared" si="35"/>
        <v>0</v>
      </c>
      <c r="K554" s="180">
        <f t="shared" si="36"/>
        <v>0</v>
      </c>
      <c r="L554" s="183"/>
      <c r="M554" s="184"/>
    </row>
    <row r="555" spans="1:13">
      <c r="A555" s="185" t="s">
        <v>1121</v>
      </c>
      <c r="B555" s="186"/>
      <c r="C555" s="187" t="s">
        <v>446</v>
      </c>
      <c r="D555" s="188" t="s">
        <v>49</v>
      </c>
      <c r="E555" s="180" t="s">
        <v>1078</v>
      </c>
      <c r="F555" s="180"/>
      <c r="G555" s="180"/>
      <c r="H555" s="180">
        <f t="shared" si="33"/>
        <v>0</v>
      </c>
      <c r="I555" s="181">
        <f t="shared" si="34"/>
        <v>0</v>
      </c>
      <c r="J555" s="182">
        <f t="shared" si="35"/>
        <v>0</v>
      </c>
      <c r="K555" s="180">
        <f t="shared" si="36"/>
        <v>0</v>
      </c>
      <c r="L555" s="183"/>
      <c r="M555" s="184"/>
    </row>
    <row r="556" spans="1:13">
      <c r="A556" s="185" t="s">
        <v>1122</v>
      </c>
      <c r="B556" s="186"/>
      <c r="C556" s="187" t="s">
        <v>1028</v>
      </c>
      <c r="D556" s="188" t="s">
        <v>49</v>
      </c>
      <c r="E556" s="180" t="s">
        <v>444</v>
      </c>
      <c r="F556" s="180"/>
      <c r="G556" s="180"/>
      <c r="H556" s="180">
        <f t="shared" si="33"/>
        <v>0</v>
      </c>
      <c r="I556" s="181">
        <f t="shared" si="34"/>
        <v>0</v>
      </c>
      <c r="J556" s="182">
        <f t="shared" si="35"/>
        <v>0</v>
      </c>
      <c r="K556" s="180">
        <f t="shared" si="36"/>
        <v>0</v>
      </c>
      <c r="L556" s="183"/>
      <c r="M556" s="184"/>
    </row>
    <row r="557" spans="1:13">
      <c r="A557" s="185" t="s">
        <v>1123</v>
      </c>
      <c r="B557" s="186"/>
      <c r="C557" s="187" t="s">
        <v>448</v>
      </c>
      <c r="D557" s="188" t="s">
        <v>49</v>
      </c>
      <c r="E557" s="180" t="s">
        <v>878</v>
      </c>
      <c r="F557" s="180"/>
      <c r="G557" s="180"/>
      <c r="H557" s="180">
        <f t="shared" si="33"/>
        <v>0</v>
      </c>
      <c r="I557" s="181">
        <f t="shared" si="34"/>
        <v>0</v>
      </c>
      <c r="J557" s="182">
        <f t="shared" si="35"/>
        <v>0</v>
      </c>
      <c r="K557" s="180">
        <f t="shared" si="36"/>
        <v>0</v>
      </c>
      <c r="L557" s="183"/>
      <c r="M557" s="184"/>
    </row>
    <row r="558" spans="1:13">
      <c r="A558" s="185" t="s">
        <v>1124</v>
      </c>
      <c r="B558" s="186"/>
      <c r="C558" s="187" t="s">
        <v>450</v>
      </c>
      <c r="D558" s="188" t="s">
        <v>49</v>
      </c>
      <c r="E558" s="180" t="s">
        <v>449</v>
      </c>
      <c r="F558" s="180"/>
      <c r="G558" s="180"/>
      <c r="H558" s="180">
        <f t="shared" si="33"/>
        <v>0</v>
      </c>
      <c r="I558" s="181">
        <f t="shared" si="34"/>
        <v>0</v>
      </c>
      <c r="J558" s="182">
        <f t="shared" si="35"/>
        <v>0</v>
      </c>
      <c r="K558" s="180">
        <f t="shared" si="36"/>
        <v>0</v>
      </c>
      <c r="L558" s="183"/>
      <c r="M558" s="184"/>
    </row>
    <row r="559" spans="1:13">
      <c r="A559" s="185" t="s">
        <v>1125</v>
      </c>
      <c r="B559" s="186"/>
      <c r="C559" s="187" t="s">
        <v>451</v>
      </c>
      <c r="D559" s="188" t="s">
        <v>49</v>
      </c>
      <c r="E559" s="180" t="s">
        <v>447</v>
      </c>
      <c r="F559" s="180"/>
      <c r="G559" s="180"/>
      <c r="H559" s="180">
        <f t="shared" si="33"/>
        <v>0</v>
      </c>
      <c r="I559" s="181">
        <f t="shared" si="34"/>
        <v>0</v>
      </c>
      <c r="J559" s="182">
        <f t="shared" si="35"/>
        <v>0</v>
      </c>
      <c r="K559" s="180">
        <f t="shared" si="36"/>
        <v>0</v>
      </c>
      <c r="L559" s="183"/>
      <c r="M559" s="184"/>
    </row>
    <row r="560" spans="1:13" ht="20.399999999999999">
      <c r="A560" s="185" t="s">
        <v>1126</v>
      </c>
      <c r="B560" s="186"/>
      <c r="C560" s="187" t="s">
        <v>1033</v>
      </c>
      <c r="D560" s="188" t="s">
        <v>49</v>
      </c>
      <c r="E560" s="180" t="s">
        <v>196</v>
      </c>
      <c r="F560" s="180"/>
      <c r="G560" s="180"/>
      <c r="H560" s="180">
        <f t="shared" si="33"/>
        <v>0</v>
      </c>
      <c r="I560" s="181">
        <f t="shared" si="34"/>
        <v>0</v>
      </c>
      <c r="J560" s="182">
        <f t="shared" si="35"/>
        <v>0</v>
      </c>
      <c r="K560" s="180">
        <f t="shared" si="36"/>
        <v>0</v>
      </c>
      <c r="L560" s="183"/>
      <c r="M560" s="184"/>
    </row>
    <row r="561" spans="1:13" ht="20.399999999999999">
      <c r="A561" s="185" t="s">
        <v>1127</v>
      </c>
      <c r="B561" s="186"/>
      <c r="C561" s="187" t="s">
        <v>1035</v>
      </c>
      <c r="D561" s="188" t="s">
        <v>49</v>
      </c>
      <c r="E561" s="180" t="s">
        <v>444</v>
      </c>
      <c r="F561" s="180"/>
      <c r="G561" s="180"/>
      <c r="H561" s="180">
        <f t="shared" si="33"/>
        <v>0</v>
      </c>
      <c r="I561" s="181">
        <f t="shared" si="34"/>
        <v>0</v>
      </c>
      <c r="J561" s="182">
        <f t="shared" si="35"/>
        <v>0</v>
      </c>
      <c r="K561" s="180">
        <f t="shared" si="36"/>
        <v>0</v>
      </c>
      <c r="L561" s="183"/>
      <c r="M561" s="184"/>
    </row>
    <row r="562" spans="1:13">
      <c r="A562" s="185" t="s">
        <v>1128</v>
      </c>
      <c r="B562" s="186"/>
      <c r="C562" s="187" t="s">
        <v>626</v>
      </c>
      <c r="D562" s="188" t="s">
        <v>49</v>
      </c>
      <c r="E562" s="180" t="s">
        <v>444</v>
      </c>
      <c r="F562" s="180"/>
      <c r="G562" s="180"/>
      <c r="H562" s="180">
        <f t="shared" si="33"/>
        <v>0</v>
      </c>
      <c r="I562" s="181">
        <f t="shared" si="34"/>
        <v>0</v>
      </c>
      <c r="J562" s="182">
        <f t="shared" si="35"/>
        <v>0</v>
      </c>
      <c r="K562" s="180">
        <f t="shared" si="36"/>
        <v>0</v>
      </c>
      <c r="L562" s="183"/>
      <c r="M562" s="184"/>
    </row>
    <row r="563" spans="1:13">
      <c r="A563" s="185" t="s">
        <v>1129</v>
      </c>
      <c r="B563" s="186"/>
      <c r="C563" s="187" t="s">
        <v>461</v>
      </c>
      <c r="D563" s="188" t="s">
        <v>49</v>
      </c>
      <c r="E563" s="180" t="s">
        <v>196</v>
      </c>
      <c r="F563" s="180"/>
      <c r="G563" s="180"/>
      <c r="H563" s="180">
        <f t="shared" si="33"/>
        <v>0</v>
      </c>
      <c r="I563" s="181">
        <f t="shared" si="34"/>
        <v>0</v>
      </c>
      <c r="J563" s="182">
        <f t="shared" si="35"/>
        <v>0</v>
      </c>
      <c r="K563" s="180">
        <f t="shared" si="36"/>
        <v>0</v>
      </c>
      <c r="L563" s="183"/>
      <c r="M563" s="184"/>
    </row>
    <row r="564" spans="1:13">
      <c r="A564" s="185" t="s">
        <v>1130</v>
      </c>
      <c r="B564" s="186"/>
      <c r="C564" s="187" t="s">
        <v>462</v>
      </c>
      <c r="D564" s="188" t="s">
        <v>49</v>
      </c>
      <c r="E564" s="180" t="s">
        <v>196</v>
      </c>
      <c r="F564" s="180"/>
      <c r="G564" s="180"/>
      <c r="H564" s="180">
        <f t="shared" si="33"/>
        <v>0</v>
      </c>
      <c r="I564" s="181">
        <f t="shared" si="34"/>
        <v>0</v>
      </c>
      <c r="J564" s="182">
        <f t="shared" si="35"/>
        <v>0</v>
      </c>
      <c r="K564" s="180">
        <f t="shared" si="36"/>
        <v>0</v>
      </c>
      <c r="L564" s="183"/>
      <c r="M564" s="184"/>
    </row>
    <row r="565" spans="1:13">
      <c r="A565" s="185" t="s">
        <v>1131</v>
      </c>
      <c r="B565" s="186"/>
      <c r="C565" s="187" t="s">
        <v>572</v>
      </c>
      <c r="D565" s="188" t="s">
        <v>49</v>
      </c>
      <c r="E565" s="180" t="s">
        <v>447</v>
      </c>
      <c r="F565" s="180"/>
      <c r="G565" s="180"/>
      <c r="H565" s="180">
        <f t="shared" si="33"/>
        <v>0</v>
      </c>
      <c r="I565" s="181">
        <f t="shared" si="34"/>
        <v>0</v>
      </c>
      <c r="J565" s="182">
        <f t="shared" si="35"/>
        <v>0</v>
      </c>
      <c r="K565" s="180">
        <f t="shared" si="36"/>
        <v>0</v>
      </c>
      <c r="L565" s="183"/>
      <c r="M565" s="184"/>
    </row>
    <row r="566" spans="1:13">
      <c r="A566" s="185" t="s">
        <v>1132</v>
      </c>
      <c r="B566" s="186"/>
      <c r="C566" s="187" t="s">
        <v>574</v>
      </c>
      <c r="D566" s="188" t="s">
        <v>49</v>
      </c>
      <c r="E566" s="180" t="s">
        <v>447</v>
      </c>
      <c r="F566" s="180"/>
      <c r="G566" s="180"/>
      <c r="H566" s="180">
        <f t="shared" si="33"/>
        <v>0</v>
      </c>
      <c r="I566" s="181">
        <f t="shared" si="34"/>
        <v>0</v>
      </c>
      <c r="J566" s="182">
        <f t="shared" si="35"/>
        <v>0</v>
      </c>
      <c r="K566" s="180">
        <f t="shared" si="36"/>
        <v>0</v>
      </c>
      <c r="L566" s="183"/>
      <c r="M566" s="184"/>
    </row>
    <row r="567" spans="1:13">
      <c r="A567" s="185" t="s">
        <v>1133</v>
      </c>
      <c r="B567" s="186"/>
      <c r="C567" s="187" t="s">
        <v>574</v>
      </c>
      <c r="D567" s="188" t="s">
        <v>49</v>
      </c>
      <c r="E567" s="180" t="s">
        <v>444</v>
      </c>
      <c r="F567" s="180"/>
      <c r="G567" s="180"/>
      <c r="H567" s="180">
        <f t="shared" si="33"/>
        <v>0</v>
      </c>
      <c r="I567" s="181">
        <f t="shared" si="34"/>
        <v>0</v>
      </c>
      <c r="J567" s="182">
        <f t="shared" si="35"/>
        <v>0</v>
      </c>
      <c r="K567" s="180">
        <f t="shared" si="36"/>
        <v>0</v>
      </c>
      <c r="L567" s="183"/>
      <c r="M567" s="184"/>
    </row>
    <row r="568" spans="1:13">
      <c r="A568" s="185" t="s">
        <v>1134</v>
      </c>
      <c r="B568" s="186"/>
      <c r="C568" s="187" t="s">
        <v>576</v>
      </c>
      <c r="D568" s="188" t="s">
        <v>49</v>
      </c>
      <c r="E568" s="180" t="s">
        <v>458</v>
      </c>
      <c r="F568" s="180"/>
      <c r="G568" s="180"/>
      <c r="H568" s="180">
        <f t="shared" si="33"/>
        <v>0</v>
      </c>
      <c r="I568" s="181">
        <f t="shared" si="34"/>
        <v>0</v>
      </c>
      <c r="J568" s="182">
        <f t="shared" si="35"/>
        <v>0</v>
      </c>
      <c r="K568" s="180">
        <f t="shared" si="36"/>
        <v>0</v>
      </c>
      <c r="L568" s="183"/>
      <c r="M568" s="184"/>
    </row>
    <row r="569" spans="1:13">
      <c r="A569" s="185" t="s">
        <v>1135</v>
      </c>
      <c r="B569" s="186"/>
      <c r="C569" s="187" t="s">
        <v>636</v>
      </c>
      <c r="D569" s="188" t="s">
        <v>49</v>
      </c>
      <c r="E569" s="180" t="s">
        <v>444</v>
      </c>
      <c r="F569" s="180"/>
      <c r="G569" s="180"/>
      <c r="H569" s="180">
        <f t="shared" si="33"/>
        <v>0</v>
      </c>
      <c r="I569" s="181">
        <f t="shared" si="34"/>
        <v>0</v>
      </c>
      <c r="J569" s="182">
        <f t="shared" si="35"/>
        <v>0</v>
      </c>
      <c r="K569" s="180">
        <f t="shared" si="36"/>
        <v>0</v>
      </c>
      <c r="L569" s="183"/>
      <c r="M569" s="184"/>
    </row>
    <row r="570" spans="1:13">
      <c r="A570" s="185" t="s">
        <v>1136</v>
      </c>
      <c r="B570" s="186"/>
      <c r="C570" s="187" t="s">
        <v>578</v>
      </c>
      <c r="D570" s="188" t="s">
        <v>49</v>
      </c>
      <c r="E570" s="180" t="s">
        <v>447</v>
      </c>
      <c r="F570" s="180"/>
      <c r="G570" s="180"/>
      <c r="H570" s="180">
        <f t="shared" si="33"/>
        <v>0</v>
      </c>
      <c r="I570" s="181">
        <f t="shared" si="34"/>
        <v>0</v>
      </c>
      <c r="J570" s="182">
        <f t="shared" si="35"/>
        <v>0</v>
      </c>
      <c r="K570" s="180">
        <f t="shared" si="36"/>
        <v>0</v>
      </c>
      <c r="L570" s="183"/>
      <c r="M570" s="184"/>
    </row>
    <row r="571" spans="1:13">
      <c r="A571" s="185" t="s">
        <v>1137</v>
      </c>
      <c r="B571" s="188"/>
      <c r="C571" s="187" t="s">
        <v>639</v>
      </c>
      <c r="D571" s="188" t="s">
        <v>49</v>
      </c>
      <c r="E571" s="180" t="s">
        <v>444</v>
      </c>
      <c r="F571" s="180"/>
      <c r="G571" s="180"/>
      <c r="H571" s="180">
        <f t="shared" si="33"/>
        <v>0</v>
      </c>
      <c r="I571" s="181">
        <f t="shared" si="34"/>
        <v>0</v>
      </c>
      <c r="J571" s="182">
        <f t="shared" si="35"/>
        <v>0</v>
      </c>
      <c r="K571" s="180">
        <f t="shared" si="36"/>
        <v>0</v>
      </c>
      <c r="L571" s="183"/>
      <c r="M571" s="184"/>
    </row>
    <row r="572" spans="1:13">
      <c r="A572" s="185" t="s">
        <v>1138</v>
      </c>
      <c r="B572" s="188"/>
      <c r="C572" s="187" t="s">
        <v>641</v>
      </c>
      <c r="D572" s="188" t="s">
        <v>49</v>
      </c>
      <c r="E572" s="180" t="s">
        <v>444</v>
      </c>
      <c r="F572" s="180"/>
      <c r="G572" s="180"/>
      <c r="H572" s="180">
        <f t="shared" si="33"/>
        <v>0</v>
      </c>
      <c r="I572" s="181">
        <f t="shared" si="34"/>
        <v>0</v>
      </c>
      <c r="J572" s="182">
        <f t="shared" si="35"/>
        <v>0</v>
      </c>
      <c r="K572" s="180">
        <f t="shared" si="36"/>
        <v>0</v>
      </c>
      <c r="L572" s="183"/>
      <c r="M572" s="184"/>
    </row>
    <row r="573" spans="1:13">
      <c r="A573" s="185" t="s">
        <v>1139</v>
      </c>
      <c r="B573" s="186"/>
      <c r="C573" s="187" t="s">
        <v>582</v>
      </c>
      <c r="D573" s="188" t="s">
        <v>49</v>
      </c>
      <c r="E573" s="180" t="s">
        <v>447</v>
      </c>
      <c r="F573" s="180"/>
      <c r="G573" s="180"/>
      <c r="H573" s="180">
        <f t="shared" si="33"/>
        <v>0</v>
      </c>
      <c r="I573" s="181">
        <f t="shared" si="34"/>
        <v>0</v>
      </c>
      <c r="J573" s="182">
        <f t="shared" si="35"/>
        <v>0</v>
      </c>
      <c r="K573" s="180">
        <f t="shared" si="36"/>
        <v>0</v>
      </c>
      <c r="L573" s="183"/>
      <c r="M573" s="184"/>
    </row>
    <row r="574" spans="1:13">
      <c r="A574" s="185" t="s">
        <v>1140</v>
      </c>
      <c r="B574" s="186"/>
      <c r="C574" s="187" t="s">
        <v>842</v>
      </c>
      <c r="D574" s="188" t="s">
        <v>49</v>
      </c>
      <c r="E574" s="180" t="s">
        <v>447</v>
      </c>
      <c r="F574" s="180"/>
      <c r="G574" s="180"/>
      <c r="H574" s="180">
        <f t="shared" si="33"/>
        <v>0</v>
      </c>
      <c r="I574" s="181">
        <f t="shared" si="34"/>
        <v>0</v>
      </c>
      <c r="J574" s="182">
        <f t="shared" si="35"/>
        <v>0</v>
      </c>
      <c r="K574" s="180">
        <f t="shared" si="36"/>
        <v>0</v>
      </c>
      <c r="L574" s="183"/>
      <c r="M574" s="184"/>
    </row>
    <row r="575" spans="1:13">
      <c r="A575" s="185" t="s">
        <v>1141</v>
      </c>
      <c r="B575" s="186"/>
      <c r="C575" s="187" t="s">
        <v>1050</v>
      </c>
      <c r="D575" s="188" t="s">
        <v>49</v>
      </c>
      <c r="E575" s="180" t="s">
        <v>444</v>
      </c>
      <c r="F575" s="180"/>
      <c r="G575" s="180"/>
      <c r="H575" s="180">
        <f t="shared" si="33"/>
        <v>0</v>
      </c>
      <c r="I575" s="181">
        <f t="shared" si="34"/>
        <v>0</v>
      </c>
      <c r="J575" s="182">
        <f t="shared" si="35"/>
        <v>0</v>
      </c>
      <c r="K575" s="180">
        <f t="shared" si="36"/>
        <v>0</v>
      </c>
      <c r="L575" s="183"/>
      <c r="M575" s="184"/>
    </row>
    <row r="576" spans="1:13">
      <c r="A576" s="185" t="s">
        <v>1142</v>
      </c>
      <c r="B576" s="186"/>
      <c r="C576" s="187" t="s">
        <v>587</v>
      </c>
      <c r="D576" s="188" t="s">
        <v>49</v>
      </c>
      <c r="E576" s="180" t="s">
        <v>444</v>
      </c>
      <c r="F576" s="180"/>
      <c r="G576" s="180"/>
      <c r="H576" s="180">
        <f t="shared" si="33"/>
        <v>0</v>
      </c>
      <c r="I576" s="181">
        <f t="shared" si="34"/>
        <v>0</v>
      </c>
      <c r="J576" s="182">
        <f t="shared" si="35"/>
        <v>0</v>
      </c>
      <c r="K576" s="180">
        <f t="shared" si="36"/>
        <v>0</v>
      </c>
      <c r="L576" s="183"/>
      <c r="M576" s="184"/>
    </row>
    <row r="577" spans="1:13">
      <c r="A577" s="185" t="s">
        <v>1143</v>
      </c>
      <c r="B577" s="186"/>
      <c r="C577" s="187" t="s">
        <v>589</v>
      </c>
      <c r="D577" s="188" t="s">
        <v>49</v>
      </c>
      <c r="E577" s="180" t="s">
        <v>444</v>
      </c>
      <c r="F577" s="180"/>
      <c r="G577" s="180"/>
      <c r="H577" s="180">
        <f t="shared" si="33"/>
        <v>0</v>
      </c>
      <c r="I577" s="181">
        <f t="shared" si="34"/>
        <v>0</v>
      </c>
      <c r="J577" s="182">
        <f t="shared" si="35"/>
        <v>0</v>
      </c>
      <c r="K577" s="180">
        <f t="shared" si="36"/>
        <v>0</v>
      </c>
      <c r="L577" s="183"/>
      <c r="M577" s="184"/>
    </row>
    <row r="578" spans="1:13">
      <c r="A578" s="185" t="s">
        <v>1144</v>
      </c>
      <c r="B578" s="186"/>
      <c r="C578" s="187" t="s">
        <v>466</v>
      </c>
      <c r="D578" s="188" t="s">
        <v>49</v>
      </c>
      <c r="E578" s="180" t="s">
        <v>196</v>
      </c>
      <c r="F578" s="180"/>
      <c r="G578" s="180"/>
      <c r="H578" s="180">
        <f t="shared" si="33"/>
        <v>0</v>
      </c>
      <c r="I578" s="181">
        <f t="shared" si="34"/>
        <v>0</v>
      </c>
      <c r="J578" s="182">
        <f t="shared" si="35"/>
        <v>0</v>
      </c>
      <c r="K578" s="180">
        <f t="shared" si="36"/>
        <v>0</v>
      </c>
      <c r="L578" s="183"/>
      <c r="M578" s="184"/>
    </row>
    <row r="579" spans="1:13">
      <c r="A579" s="185" t="s">
        <v>1145</v>
      </c>
      <c r="B579" s="186"/>
      <c r="C579" s="187" t="s">
        <v>505</v>
      </c>
      <c r="D579" s="188" t="s">
        <v>49</v>
      </c>
      <c r="E579" s="180" t="s">
        <v>196</v>
      </c>
      <c r="F579" s="180"/>
      <c r="G579" s="180"/>
      <c r="H579" s="180">
        <f t="shared" si="33"/>
        <v>0</v>
      </c>
      <c r="I579" s="181">
        <f t="shared" si="34"/>
        <v>0</v>
      </c>
      <c r="J579" s="182">
        <f t="shared" si="35"/>
        <v>0</v>
      </c>
      <c r="K579" s="180">
        <f t="shared" si="36"/>
        <v>0</v>
      </c>
      <c r="L579" s="183"/>
      <c r="M579" s="184"/>
    </row>
    <row r="580" spans="1:13">
      <c r="A580" s="185" t="s">
        <v>1146</v>
      </c>
      <c r="B580" s="186"/>
      <c r="C580" s="187" t="s">
        <v>467</v>
      </c>
      <c r="D580" s="188" t="s">
        <v>49</v>
      </c>
      <c r="E580" s="180" t="s">
        <v>196</v>
      </c>
      <c r="F580" s="180"/>
      <c r="G580" s="180"/>
      <c r="H580" s="180">
        <f t="shared" si="33"/>
        <v>0</v>
      </c>
      <c r="I580" s="181">
        <f t="shared" si="34"/>
        <v>0</v>
      </c>
      <c r="J580" s="182">
        <f t="shared" si="35"/>
        <v>0</v>
      </c>
      <c r="K580" s="180">
        <f t="shared" si="36"/>
        <v>0</v>
      </c>
      <c r="L580" s="183"/>
      <c r="M580" s="184"/>
    </row>
    <row r="581" spans="1:13">
      <c r="A581" s="185" t="s">
        <v>1147</v>
      </c>
      <c r="B581" s="186"/>
      <c r="C581" s="187" t="s">
        <v>468</v>
      </c>
      <c r="D581" s="188" t="s">
        <v>49</v>
      </c>
      <c r="E581" s="180" t="s">
        <v>196</v>
      </c>
      <c r="F581" s="180"/>
      <c r="G581" s="180"/>
      <c r="H581" s="180">
        <f t="shared" si="33"/>
        <v>0</v>
      </c>
      <c r="I581" s="181">
        <f t="shared" si="34"/>
        <v>0</v>
      </c>
      <c r="J581" s="182">
        <f t="shared" si="35"/>
        <v>0</v>
      </c>
      <c r="K581" s="180">
        <f t="shared" si="36"/>
        <v>0</v>
      </c>
      <c r="L581" s="183"/>
      <c r="M581" s="184"/>
    </row>
    <row r="582" spans="1:13">
      <c r="A582" s="185" t="s">
        <v>1148</v>
      </c>
      <c r="B582" s="186"/>
      <c r="C582" s="187" t="s">
        <v>469</v>
      </c>
      <c r="D582" s="188" t="s">
        <v>49</v>
      </c>
      <c r="E582" s="180" t="s">
        <v>196</v>
      </c>
      <c r="F582" s="180"/>
      <c r="G582" s="180"/>
      <c r="H582" s="180">
        <f t="shared" si="33"/>
        <v>0</v>
      </c>
      <c r="I582" s="181">
        <f t="shared" si="34"/>
        <v>0</v>
      </c>
      <c r="J582" s="182">
        <f t="shared" si="35"/>
        <v>0</v>
      </c>
      <c r="K582" s="180">
        <f t="shared" si="36"/>
        <v>0</v>
      </c>
      <c r="L582" s="183"/>
      <c r="M582" s="184"/>
    </row>
    <row r="583" spans="1:13">
      <c r="A583" s="185" t="s">
        <v>1149</v>
      </c>
      <c r="B583" s="186"/>
      <c r="C583" s="187" t="s">
        <v>470</v>
      </c>
      <c r="D583" s="188" t="s">
        <v>49</v>
      </c>
      <c r="E583" s="180" t="s">
        <v>196</v>
      </c>
      <c r="F583" s="180"/>
      <c r="G583" s="180"/>
      <c r="H583" s="180">
        <f t="shared" si="33"/>
        <v>0</v>
      </c>
      <c r="I583" s="181">
        <f t="shared" si="34"/>
        <v>0</v>
      </c>
      <c r="J583" s="182">
        <f t="shared" si="35"/>
        <v>0</v>
      </c>
      <c r="K583" s="180">
        <f t="shared" si="36"/>
        <v>0</v>
      </c>
      <c r="L583" s="183"/>
      <c r="M583" s="184"/>
    </row>
    <row r="584" spans="1:13">
      <c r="A584" s="185" t="s">
        <v>1150</v>
      </c>
      <c r="B584" s="186"/>
      <c r="C584" s="187" t="s">
        <v>472</v>
      </c>
      <c r="D584" s="188" t="s">
        <v>49</v>
      </c>
      <c r="E584" s="180" t="s">
        <v>196</v>
      </c>
      <c r="F584" s="180"/>
      <c r="G584" s="180"/>
      <c r="H584" s="180">
        <f t="shared" si="33"/>
        <v>0</v>
      </c>
      <c r="I584" s="181">
        <f t="shared" si="34"/>
        <v>0</v>
      </c>
      <c r="J584" s="182">
        <f t="shared" si="35"/>
        <v>0</v>
      </c>
      <c r="K584" s="180">
        <f t="shared" si="36"/>
        <v>0</v>
      </c>
      <c r="L584" s="183"/>
      <c r="M584" s="184"/>
    </row>
    <row r="585" spans="1:13">
      <c r="A585" s="185" t="s">
        <v>1151</v>
      </c>
      <c r="B585" s="186"/>
      <c r="C585" s="187" t="s">
        <v>958</v>
      </c>
      <c r="D585" s="188" t="s">
        <v>49</v>
      </c>
      <c r="E585" s="180" t="s">
        <v>488</v>
      </c>
      <c r="F585" s="180"/>
      <c r="G585" s="180"/>
      <c r="H585" s="180">
        <f t="shared" si="33"/>
        <v>0</v>
      </c>
      <c r="I585" s="181">
        <f t="shared" si="34"/>
        <v>0</v>
      </c>
      <c r="J585" s="182">
        <f t="shared" si="35"/>
        <v>0</v>
      </c>
      <c r="K585" s="180">
        <f t="shared" si="36"/>
        <v>0</v>
      </c>
      <c r="L585" s="183"/>
      <c r="M585" s="184"/>
    </row>
    <row r="586" spans="1:13">
      <c r="A586" s="185" t="s">
        <v>1152</v>
      </c>
      <c r="B586" s="186"/>
      <c r="C586" s="187" t="s">
        <v>960</v>
      </c>
      <c r="D586" s="188" t="s">
        <v>49</v>
      </c>
      <c r="E586" s="180" t="s">
        <v>196</v>
      </c>
      <c r="F586" s="180"/>
      <c r="G586" s="180"/>
      <c r="H586" s="180">
        <f t="shared" si="33"/>
        <v>0</v>
      </c>
      <c r="I586" s="181">
        <f t="shared" si="34"/>
        <v>0</v>
      </c>
      <c r="J586" s="182">
        <f t="shared" si="35"/>
        <v>0</v>
      </c>
      <c r="K586" s="180">
        <f t="shared" si="36"/>
        <v>0</v>
      </c>
      <c r="L586" s="183"/>
      <c r="M586" s="184"/>
    </row>
    <row r="587" spans="1:13">
      <c r="A587" s="185"/>
      <c r="B587" s="186"/>
      <c r="C587" s="187"/>
      <c r="D587" s="188"/>
      <c r="E587" s="180"/>
      <c r="F587" s="180"/>
      <c r="G587" s="180"/>
      <c r="H587" s="180">
        <f t="shared" si="33"/>
        <v>0</v>
      </c>
      <c r="I587" s="181">
        <f t="shared" si="34"/>
        <v>0</v>
      </c>
      <c r="J587" s="182">
        <f t="shared" si="35"/>
        <v>0</v>
      </c>
      <c r="K587" s="180">
        <f t="shared" si="36"/>
        <v>0</v>
      </c>
      <c r="L587" s="183"/>
      <c r="M587" s="184"/>
    </row>
    <row r="588" spans="1:13">
      <c r="A588" s="175" t="s">
        <v>1153</v>
      </c>
      <c r="B588" s="186"/>
      <c r="C588" s="177" t="s">
        <v>1154</v>
      </c>
      <c r="D588" s="178" t="s">
        <v>49</v>
      </c>
      <c r="E588" s="189">
        <v>1</v>
      </c>
      <c r="F588" s="180"/>
      <c r="G588" s="180"/>
      <c r="H588" s="180">
        <f t="shared" si="33"/>
        <v>0</v>
      </c>
      <c r="I588" s="181">
        <f t="shared" si="34"/>
        <v>0</v>
      </c>
      <c r="J588" s="182">
        <f t="shared" si="35"/>
        <v>0</v>
      </c>
      <c r="K588" s="180">
        <f t="shared" si="36"/>
        <v>0</v>
      </c>
      <c r="L588" s="183"/>
      <c r="M588" s="184"/>
    </row>
    <row r="589" spans="1:13">
      <c r="A589" s="185" t="s">
        <v>1155</v>
      </c>
      <c r="B589" s="186"/>
      <c r="C589" s="187" t="s">
        <v>526</v>
      </c>
      <c r="D589" s="188" t="s">
        <v>49</v>
      </c>
      <c r="E589" s="180" t="s">
        <v>196</v>
      </c>
      <c r="F589" s="180"/>
      <c r="G589" s="180"/>
      <c r="H589" s="180">
        <f t="shared" ref="H589:H652" si="37">F589+G589</f>
        <v>0</v>
      </c>
      <c r="I589" s="181">
        <f t="shared" ref="I589:I652" si="38">E589*F589</f>
        <v>0</v>
      </c>
      <c r="J589" s="182">
        <f t="shared" ref="J589:J652" si="39">E589*G589</f>
        <v>0</v>
      </c>
      <c r="K589" s="180">
        <f t="shared" ref="K589:K652" si="40">I589+J589</f>
        <v>0</v>
      </c>
      <c r="L589" s="183"/>
      <c r="M589" s="184"/>
    </row>
    <row r="590" spans="1:13">
      <c r="A590" s="185" t="s">
        <v>1156</v>
      </c>
      <c r="B590" s="186"/>
      <c r="C590" s="187" t="s">
        <v>793</v>
      </c>
      <c r="D590" s="188" t="s">
        <v>49</v>
      </c>
      <c r="E590" s="180" t="s">
        <v>444</v>
      </c>
      <c r="F590" s="180"/>
      <c r="G590" s="180"/>
      <c r="H590" s="180">
        <f t="shared" si="37"/>
        <v>0</v>
      </c>
      <c r="I590" s="181">
        <f t="shared" si="38"/>
        <v>0</v>
      </c>
      <c r="J590" s="182">
        <f t="shared" si="39"/>
        <v>0</v>
      </c>
      <c r="K590" s="180">
        <f t="shared" si="40"/>
        <v>0</v>
      </c>
      <c r="L590" s="183"/>
      <c r="M590" s="184"/>
    </row>
    <row r="591" spans="1:13" ht="20.399999999999999">
      <c r="A591" s="185" t="s">
        <v>1157</v>
      </c>
      <c r="B591" s="186"/>
      <c r="C591" s="187" t="s">
        <v>528</v>
      </c>
      <c r="D591" s="188" t="s">
        <v>49</v>
      </c>
      <c r="E591" s="180" t="s">
        <v>196</v>
      </c>
      <c r="F591" s="180"/>
      <c r="G591" s="180"/>
      <c r="H591" s="180">
        <f t="shared" si="37"/>
        <v>0</v>
      </c>
      <c r="I591" s="181">
        <f t="shared" si="38"/>
        <v>0</v>
      </c>
      <c r="J591" s="182">
        <f t="shared" si="39"/>
        <v>0</v>
      </c>
      <c r="K591" s="180">
        <f t="shared" si="40"/>
        <v>0</v>
      </c>
      <c r="L591" s="183"/>
      <c r="M591" s="184"/>
    </row>
    <row r="592" spans="1:13">
      <c r="A592" s="185" t="s">
        <v>1158</v>
      </c>
      <c r="B592" s="186"/>
      <c r="C592" s="187" t="s">
        <v>441</v>
      </c>
      <c r="D592" s="188" t="s">
        <v>49</v>
      </c>
      <c r="E592" s="180" t="s">
        <v>1018</v>
      </c>
      <c r="F592" s="180"/>
      <c r="G592" s="180"/>
      <c r="H592" s="180">
        <f t="shared" si="37"/>
        <v>0</v>
      </c>
      <c r="I592" s="181">
        <f t="shared" si="38"/>
        <v>0</v>
      </c>
      <c r="J592" s="182">
        <f t="shared" si="39"/>
        <v>0</v>
      </c>
      <c r="K592" s="180">
        <f t="shared" si="40"/>
        <v>0</v>
      </c>
      <c r="L592" s="183"/>
      <c r="M592" s="184"/>
    </row>
    <row r="593" spans="1:13">
      <c r="A593" s="185" t="s">
        <v>1159</v>
      </c>
      <c r="B593" s="186"/>
      <c r="C593" s="187" t="s">
        <v>442</v>
      </c>
      <c r="D593" s="188" t="s">
        <v>49</v>
      </c>
      <c r="E593" s="180" t="s">
        <v>1020</v>
      </c>
      <c r="F593" s="180"/>
      <c r="G593" s="180"/>
      <c r="H593" s="180">
        <f t="shared" si="37"/>
        <v>0</v>
      </c>
      <c r="I593" s="181">
        <f t="shared" si="38"/>
        <v>0</v>
      </c>
      <c r="J593" s="182">
        <f t="shared" si="39"/>
        <v>0</v>
      </c>
      <c r="K593" s="180">
        <f t="shared" si="40"/>
        <v>0</v>
      </c>
      <c r="L593" s="183"/>
      <c r="M593" s="184"/>
    </row>
    <row r="594" spans="1:13">
      <c r="A594" s="185" t="s">
        <v>1160</v>
      </c>
      <c r="B594" s="186"/>
      <c r="C594" s="187" t="s">
        <v>443</v>
      </c>
      <c r="D594" s="188" t="s">
        <v>49</v>
      </c>
      <c r="E594" s="180" t="s">
        <v>1020</v>
      </c>
      <c r="F594" s="180"/>
      <c r="G594" s="180"/>
      <c r="H594" s="180">
        <f t="shared" si="37"/>
        <v>0</v>
      </c>
      <c r="I594" s="181">
        <f t="shared" si="38"/>
        <v>0</v>
      </c>
      <c r="J594" s="182">
        <f t="shared" si="39"/>
        <v>0</v>
      </c>
      <c r="K594" s="180">
        <f t="shared" si="40"/>
        <v>0</v>
      </c>
      <c r="L594" s="183"/>
      <c r="M594" s="184"/>
    </row>
    <row r="595" spans="1:13">
      <c r="A595" s="185" t="s">
        <v>1161</v>
      </c>
      <c r="B595" s="186"/>
      <c r="C595" s="187" t="s">
        <v>535</v>
      </c>
      <c r="D595" s="188" t="s">
        <v>49</v>
      </c>
      <c r="E595" s="180" t="s">
        <v>196</v>
      </c>
      <c r="F595" s="180"/>
      <c r="G595" s="180"/>
      <c r="H595" s="180">
        <f t="shared" si="37"/>
        <v>0</v>
      </c>
      <c r="I595" s="181">
        <f t="shared" si="38"/>
        <v>0</v>
      </c>
      <c r="J595" s="182">
        <f t="shared" si="39"/>
        <v>0</v>
      </c>
      <c r="K595" s="180">
        <f t="shared" si="40"/>
        <v>0</v>
      </c>
      <c r="L595" s="183"/>
      <c r="M595" s="184"/>
    </row>
    <row r="596" spans="1:13">
      <c r="A596" s="185" t="s">
        <v>1162</v>
      </c>
      <c r="B596" s="186"/>
      <c r="C596" s="187" t="s">
        <v>807</v>
      </c>
      <c r="D596" s="188" t="s">
        <v>49</v>
      </c>
      <c r="E596" s="180" t="s">
        <v>458</v>
      </c>
      <c r="F596" s="180"/>
      <c r="G596" s="180"/>
      <c r="H596" s="180">
        <f t="shared" si="37"/>
        <v>0</v>
      </c>
      <c r="I596" s="181">
        <f t="shared" si="38"/>
        <v>0</v>
      </c>
      <c r="J596" s="182">
        <f t="shared" si="39"/>
        <v>0</v>
      </c>
      <c r="K596" s="180">
        <f t="shared" si="40"/>
        <v>0</v>
      </c>
      <c r="L596" s="183"/>
      <c r="M596" s="184"/>
    </row>
    <row r="597" spans="1:13">
      <c r="A597" s="185" t="s">
        <v>1163</v>
      </c>
      <c r="B597" s="186"/>
      <c r="C597" s="187" t="s">
        <v>445</v>
      </c>
      <c r="D597" s="188" t="s">
        <v>49</v>
      </c>
      <c r="E597" s="180" t="s">
        <v>193</v>
      </c>
      <c r="F597" s="180"/>
      <c r="G597" s="180"/>
      <c r="H597" s="180">
        <f t="shared" si="37"/>
        <v>0</v>
      </c>
      <c r="I597" s="181">
        <f t="shared" si="38"/>
        <v>0</v>
      </c>
      <c r="J597" s="182">
        <f t="shared" si="39"/>
        <v>0</v>
      </c>
      <c r="K597" s="180">
        <f t="shared" si="40"/>
        <v>0</v>
      </c>
      <c r="L597" s="183"/>
      <c r="M597" s="184"/>
    </row>
    <row r="598" spans="1:13">
      <c r="A598" s="185" t="s">
        <v>1164</v>
      </c>
      <c r="B598" s="186"/>
      <c r="C598" s="187" t="s">
        <v>446</v>
      </c>
      <c r="D598" s="188" t="s">
        <v>49</v>
      </c>
      <c r="E598" s="180" t="s">
        <v>1165</v>
      </c>
      <c r="F598" s="180"/>
      <c r="G598" s="180"/>
      <c r="H598" s="180">
        <f t="shared" si="37"/>
        <v>0</v>
      </c>
      <c r="I598" s="181">
        <f t="shared" si="38"/>
        <v>0</v>
      </c>
      <c r="J598" s="182">
        <f t="shared" si="39"/>
        <v>0</v>
      </c>
      <c r="K598" s="180">
        <f t="shared" si="40"/>
        <v>0</v>
      </c>
      <c r="L598" s="183"/>
      <c r="M598" s="184"/>
    </row>
    <row r="599" spans="1:13">
      <c r="A599" s="185" t="s">
        <v>1166</v>
      </c>
      <c r="B599" s="186"/>
      <c r="C599" s="187" t="s">
        <v>1028</v>
      </c>
      <c r="D599" s="188" t="s">
        <v>49</v>
      </c>
      <c r="E599" s="180" t="s">
        <v>444</v>
      </c>
      <c r="F599" s="180"/>
      <c r="G599" s="180"/>
      <c r="H599" s="180">
        <f t="shared" si="37"/>
        <v>0</v>
      </c>
      <c r="I599" s="181">
        <f t="shared" si="38"/>
        <v>0</v>
      </c>
      <c r="J599" s="182">
        <f t="shared" si="39"/>
        <v>0</v>
      </c>
      <c r="K599" s="180">
        <f t="shared" si="40"/>
        <v>0</v>
      </c>
      <c r="L599" s="183"/>
      <c r="M599" s="184"/>
    </row>
    <row r="600" spans="1:13">
      <c r="A600" s="185" t="s">
        <v>1167</v>
      </c>
      <c r="B600" s="186"/>
      <c r="C600" s="187" t="s">
        <v>448</v>
      </c>
      <c r="D600" s="188" t="s">
        <v>49</v>
      </c>
      <c r="E600" s="180" t="s">
        <v>878</v>
      </c>
      <c r="F600" s="180"/>
      <c r="G600" s="180"/>
      <c r="H600" s="180">
        <f t="shared" si="37"/>
        <v>0</v>
      </c>
      <c r="I600" s="181">
        <f t="shared" si="38"/>
        <v>0</v>
      </c>
      <c r="J600" s="182">
        <f t="shared" si="39"/>
        <v>0</v>
      </c>
      <c r="K600" s="180">
        <f t="shared" si="40"/>
        <v>0</v>
      </c>
      <c r="L600" s="183"/>
      <c r="M600" s="184"/>
    </row>
    <row r="601" spans="1:13">
      <c r="A601" s="185" t="s">
        <v>1168</v>
      </c>
      <c r="B601" s="186"/>
      <c r="C601" s="187" t="s">
        <v>450</v>
      </c>
      <c r="D601" s="188" t="s">
        <v>49</v>
      </c>
      <c r="E601" s="180" t="s">
        <v>449</v>
      </c>
      <c r="F601" s="180"/>
      <c r="G601" s="180"/>
      <c r="H601" s="180">
        <f t="shared" si="37"/>
        <v>0</v>
      </c>
      <c r="I601" s="181">
        <f t="shared" si="38"/>
        <v>0</v>
      </c>
      <c r="J601" s="182">
        <f t="shared" si="39"/>
        <v>0</v>
      </c>
      <c r="K601" s="180">
        <f t="shared" si="40"/>
        <v>0</v>
      </c>
      <c r="L601" s="183"/>
      <c r="M601" s="184"/>
    </row>
    <row r="602" spans="1:13">
      <c r="A602" s="185" t="s">
        <v>1169</v>
      </c>
      <c r="B602" s="186"/>
      <c r="C602" s="187" t="s">
        <v>451</v>
      </c>
      <c r="D602" s="188" t="s">
        <v>49</v>
      </c>
      <c r="E602" s="180" t="s">
        <v>447</v>
      </c>
      <c r="F602" s="180"/>
      <c r="G602" s="180"/>
      <c r="H602" s="180">
        <f t="shared" si="37"/>
        <v>0</v>
      </c>
      <c r="I602" s="181">
        <f t="shared" si="38"/>
        <v>0</v>
      </c>
      <c r="J602" s="182">
        <f t="shared" si="39"/>
        <v>0</v>
      </c>
      <c r="K602" s="180">
        <f t="shared" si="40"/>
        <v>0</v>
      </c>
      <c r="L602" s="183"/>
      <c r="M602" s="184"/>
    </row>
    <row r="603" spans="1:13" ht="20.399999999999999">
      <c r="A603" s="185" t="s">
        <v>1170</v>
      </c>
      <c r="B603" s="186"/>
      <c r="C603" s="187" t="s">
        <v>1033</v>
      </c>
      <c r="D603" s="188" t="s">
        <v>49</v>
      </c>
      <c r="E603" s="180" t="s">
        <v>196</v>
      </c>
      <c r="F603" s="180"/>
      <c r="G603" s="180"/>
      <c r="H603" s="180">
        <f t="shared" si="37"/>
        <v>0</v>
      </c>
      <c r="I603" s="181">
        <f t="shared" si="38"/>
        <v>0</v>
      </c>
      <c r="J603" s="182">
        <f t="shared" si="39"/>
        <v>0</v>
      </c>
      <c r="K603" s="180">
        <f t="shared" si="40"/>
        <v>0</v>
      </c>
      <c r="L603" s="183"/>
      <c r="M603" s="184"/>
    </row>
    <row r="604" spans="1:13" ht="20.399999999999999">
      <c r="A604" s="185" t="s">
        <v>1171</v>
      </c>
      <c r="B604" s="186"/>
      <c r="C604" s="187" t="s">
        <v>1035</v>
      </c>
      <c r="D604" s="188" t="s">
        <v>49</v>
      </c>
      <c r="E604" s="180" t="s">
        <v>444</v>
      </c>
      <c r="F604" s="180"/>
      <c r="G604" s="180"/>
      <c r="H604" s="180">
        <f t="shared" si="37"/>
        <v>0</v>
      </c>
      <c r="I604" s="181">
        <f t="shared" si="38"/>
        <v>0</v>
      </c>
      <c r="J604" s="182">
        <f t="shared" si="39"/>
        <v>0</v>
      </c>
      <c r="K604" s="180">
        <f t="shared" si="40"/>
        <v>0</v>
      </c>
      <c r="L604" s="183"/>
      <c r="M604" s="184"/>
    </row>
    <row r="605" spans="1:13">
      <c r="A605" s="185" t="s">
        <v>1172</v>
      </c>
      <c r="B605" s="186"/>
      <c r="C605" s="187" t="s">
        <v>626</v>
      </c>
      <c r="D605" s="188" t="s">
        <v>49</v>
      </c>
      <c r="E605" s="180" t="s">
        <v>444</v>
      </c>
      <c r="F605" s="180"/>
      <c r="G605" s="180"/>
      <c r="H605" s="180">
        <f t="shared" si="37"/>
        <v>0</v>
      </c>
      <c r="I605" s="181">
        <f t="shared" si="38"/>
        <v>0</v>
      </c>
      <c r="J605" s="182">
        <f t="shared" si="39"/>
        <v>0</v>
      </c>
      <c r="K605" s="180">
        <f t="shared" si="40"/>
        <v>0</v>
      </c>
      <c r="L605" s="183"/>
      <c r="M605" s="184"/>
    </row>
    <row r="606" spans="1:13">
      <c r="A606" s="185" t="s">
        <v>1173</v>
      </c>
      <c r="B606" s="186"/>
      <c r="C606" s="187" t="s">
        <v>461</v>
      </c>
      <c r="D606" s="188" t="s">
        <v>49</v>
      </c>
      <c r="E606" s="180" t="s">
        <v>196</v>
      </c>
      <c r="F606" s="180"/>
      <c r="G606" s="180"/>
      <c r="H606" s="180">
        <f t="shared" si="37"/>
        <v>0</v>
      </c>
      <c r="I606" s="181">
        <f t="shared" si="38"/>
        <v>0</v>
      </c>
      <c r="J606" s="182">
        <f t="shared" si="39"/>
        <v>0</v>
      </c>
      <c r="K606" s="180">
        <f t="shared" si="40"/>
        <v>0</v>
      </c>
      <c r="L606" s="183"/>
      <c r="M606" s="184"/>
    </row>
    <row r="607" spans="1:13">
      <c r="A607" s="185" t="s">
        <v>1174</v>
      </c>
      <c r="B607" s="186"/>
      <c r="C607" s="187" t="s">
        <v>462</v>
      </c>
      <c r="D607" s="188" t="s">
        <v>49</v>
      </c>
      <c r="E607" s="180" t="s">
        <v>196</v>
      </c>
      <c r="F607" s="180"/>
      <c r="G607" s="180"/>
      <c r="H607" s="180">
        <f t="shared" si="37"/>
        <v>0</v>
      </c>
      <c r="I607" s="181">
        <f t="shared" si="38"/>
        <v>0</v>
      </c>
      <c r="J607" s="182">
        <f t="shared" si="39"/>
        <v>0</v>
      </c>
      <c r="K607" s="180">
        <f t="shared" si="40"/>
        <v>0</v>
      </c>
      <c r="L607" s="183"/>
      <c r="M607" s="184"/>
    </row>
    <row r="608" spans="1:13">
      <c r="A608" s="185" t="s">
        <v>1175</v>
      </c>
      <c r="B608" s="186"/>
      <c r="C608" s="187" t="s">
        <v>572</v>
      </c>
      <c r="D608" s="188" t="s">
        <v>49</v>
      </c>
      <c r="E608" s="180" t="s">
        <v>447</v>
      </c>
      <c r="F608" s="180"/>
      <c r="G608" s="180"/>
      <c r="H608" s="180">
        <f t="shared" si="37"/>
        <v>0</v>
      </c>
      <c r="I608" s="181">
        <f t="shared" si="38"/>
        <v>0</v>
      </c>
      <c r="J608" s="182">
        <f t="shared" si="39"/>
        <v>0</v>
      </c>
      <c r="K608" s="180">
        <f t="shared" si="40"/>
        <v>0</v>
      </c>
      <c r="L608" s="183"/>
      <c r="M608" s="184"/>
    </row>
    <row r="609" spans="1:13">
      <c r="A609" s="185" t="s">
        <v>1176</v>
      </c>
      <c r="B609" s="186"/>
      <c r="C609" s="187" t="s">
        <v>574</v>
      </c>
      <c r="D609" s="188" t="s">
        <v>49</v>
      </c>
      <c r="E609" s="180" t="s">
        <v>447</v>
      </c>
      <c r="F609" s="180"/>
      <c r="G609" s="180"/>
      <c r="H609" s="180">
        <f t="shared" si="37"/>
        <v>0</v>
      </c>
      <c r="I609" s="181">
        <f t="shared" si="38"/>
        <v>0</v>
      </c>
      <c r="J609" s="182">
        <f t="shared" si="39"/>
        <v>0</v>
      </c>
      <c r="K609" s="180">
        <f t="shared" si="40"/>
        <v>0</v>
      </c>
      <c r="L609" s="183"/>
      <c r="M609" s="184"/>
    </row>
    <row r="610" spans="1:13">
      <c r="A610" s="185" t="s">
        <v>1177</v>
      </c>
      <c r="B610" s="186"/>
      <c r="C610" s="187" t="s">
        <v>574</v>
      </c>
      <c r="D610" s="188" t="s">
        <v>49</v>
      </c>
      <c r="E610" s="180" t="s">
        <v>444</v>
      </c>
      <c r="F610" s="180"/>
      <c r="G610" s="180"/>
      <c r="H610" s="180">
        <f t="shared" si="37"/>
        <v>0</v>
      </c>
      <c r="I610" s="181">
        <f t="shared" si="38"/>
        <v>0</v>
      </c>
      <c r="J610" s="182">
        <f t="shared" si="39"/>
        <v>0</v>
      </c>
      <c r="K610" s="180">
        <f t="shared" si="40"/>
        <v>0</v>
      </c>
      <c r="L610" s="183"/>
      <c r="M610" s="184"/>
    </row>
    <row r="611" spans="1:13">
      <c r="A611" s="185" t="s">
        <v>1178</v>
      </c>
      <c r="B611" s="186"/>
      <c r="C611" s="187" t="s">
        <v>576</v>
      </c>
      <c r="D611" s="188" t="s">
        <v>49</v>
      </c>
      <c r="E611" s="180" t="s">
        <v>458</v>
      </c>
      <c r="F611" s="180"/>
      <c r="G611" s="180"/>
      <c r="H611" s="180">
        <f t="shared" si="37"/>
        <v>0</v>
      </c>
      <c r="I611" s="181">
        <f t="shared" si="38"/>
        <v>0</v>
      </c>
      <c r="J611" s="182">
        <f t="shared" si="39"/>
        <v>0</v>
      </c>
      <c r="K611" s="180">
        <f t="shared" si="40"/>
        <v>0</v>
      </c>
      <c r="L611" s="183"/>
      <c r="M611" s="184"/>
    </row>
    <row r="612" spans="1:13">
      <c r="A612" s="185" t="s">
        <v>1179</v>
      </c>
      <c r="B612" s="186"/>
      <c r="C612" s="187" t="s">
        <v>636</v>
      </c>
      <c r="D612" s="188" t="s">
        <v>49</v>
      </c>
      <c r="E612" s="180" t="s">
        <v>444</v>
      </c>
      <c r="F612" s="180"/>
      <c r="G612" s="180"/>
      <c r="H612" s="180">
        <f t="shared" si="37"/>
        <v>0</v>
      </c>
      <c r="I612" s="181">
        <f t="shared" si="38"/>
        <v>0</v>
      </c>
      <c r="J612" s="182">
        <f t="shared" si="39"/>
        <v>0</v>
      </c>
      <c r="K612" s="180">
        <f t="shared" si="40"/>
        <v>0</v>
      </c>
      <c r="L612" s="183"/>
      <c r="M612" s="184"/>
    </row>
    <row r="613" spans="1:13">
      <c r="A613" s="185" t="s">
        <v>1180</v>
      </c>
      <c r="B613" s="186"/>
      <c r="C613" s="187" t="s">
        <v>578</v>
      </c>
      <c r="D613" s="188" t="s">
        <v>49</v>
      </c>
      <c r="E613" s="180" t="s">
        <v>447</v>
      </c>
      <c r="F613" s="180"/>
      <c r="G613" s="180"/>
      <c r="H613" s="180">
        <f t="shared" si="37"/>
        <v>0</v>
      </c>
      <c r="I613" s="181">
        <f t="shared" si="38"/>
        <v>0</v>
      </c>
      <c r="J613" s="182">
        <f t="shared" si="39"/>
        <v>0</v>
      </c>
      <c r="K613" s="180">
        <f t="shared" si="40"/>
        <v>0</v>
      </c>
      <c r="L613" s="183"/>
      <c r="M613" s="184"/>
    </row>
    <row r="614" spans="1:13">
      <c r="A614" s="185" t="s">
        <v>1181</v>
      </c>
      <c r="B614" s="186"/>
      <c r="C614" s="187" t="s">
        <v>639</v>
      </c>
      <c r="D614" s="188" t="s">
        <v>49</v>
      </c>
      <c r="E614" s="180" t="s">
        <v>444</v>
      </c>
      <c r="F614" s="180"/>
      <c r="G614" s="180"/>
      <c r="H614" s="180">
        <f t="shared" si="37"/>
        <v>0</v>
      </c>
      <c r="I614" s="181">
        <f t="shared" si="38"/>
        <v>0</v>
      </c>
      <c r="J614" s="182">
        <f t="shared" si="39"/>
        <v>0</v>
      </c>
      <c r="K614" s="180">
        <f t="shared" si="40"/>
        <v>0</v>
      </c>
      <c r="L614" s="183"/>
      <c r="M614" s="184"/>
    </row>
    <row r="615" spans="1:13">
      <c r="A615" s="185" t="s">
        <v>1182</v>
      </c>
      <c r="B615" s="186"/>
      <c r="C615" s="187" t="s">
        <v>641</v>
      </c>
      <c r="D615" s="188" t="s">
        <v>49</v>
      </c>
      <c r="E615" s="180" t="s">
        <v>444</v>
      </c>
      <c r="F615" s="180"/>
      <c r="G615" s="180"/>
      <c r="H615" s="180">
        <f t="shared" si="37"/>
        <v>0</v>
      </c>
      <c r="I615" s="181">
        <f t="shared" si="38"/>
        <v>0</v>
      </c>
      <c r="J615" s="182">
        <f t="shared" si="39"/>
        <v>0</v>
      </c>
      <c r="K615" s="180">
        <f t="shared" si="40"/>
        <v>0</v>
      </c>
      <c r="L615" s="183"/>
      <c r="M615" s="184"/>
    </row>
    <row r="616" spans="1:13">
      <c r="A616" s="185" t="s">
        <v>1183</v>
      </c>
      <c r="B616" s="186"/>
      <c r="C616" s="187" t="s">
        <v>582</v>
      </c>
      <c r="D616" s="188" t="s">
        <v>49</v>
      </c>
      <c r="E616" s="180" t="s">
        <v>447</v>
      </c>
      <c r="F616" s="180"/>
      <c r="G616" s="180"/>
      <c r="H616" s="180">
        <f t="shared" si="37"/>
        <v>0</v>
      </c>
      <c r="I616" s="181">
        <f t="shared" si="38"/>
        <v>0</v>
      </c>
      <c r="J616" s="182">
        <f t="shared" si="39"/>
        <v>0</v>
      </c>
      <c r="K616" s="180">
        <f t="shared" si="40"/>
        <v>0</v>
      </c>
      <c r="L616" s="183"/>
      <c r="M616" s="184"/>
    </row>
    <row r="617" spans="1:13">
      <c r="A617" s="185" t="s">
        <v>1184</v>
      </c>
      <c r="B617" s="186"/>
      <c r="C617" s="187" t="s">
        <v>842</v>
      </c>
      <c r="D617" s="188" t="s">
        <v>49</v>
      </c>
      <c r="E617" s="180" t="s">
        <v>447</v>
      </c>
      <c r="F617" s="180"/>
      <c r="G617" s="180"/>
      <c r="H617" s="180">
        <f t="shared" si="37"/>
        <v>0</v>
      </c>
      <c r="I617" s="181">
        <f t="shared" si="38"/>
        <v>0</v>
      </c>
      <c r="J617" s="182">
        <f t="shared" si="39"/>
        <v>0</v>
      </c>
      <c r="K617" s="180">
        <f t="shared" si="40"/>
        <v>0</v>
      </c>
      <c r="L617" s="183"/>
      <c r="M617" s="184"/>
    </row>
    <row r="618" spans="1:13">
      <c r="A618" s="185" t="s">
        <v>1185</v>
      </c>
      <c r="B618" s="186"/>
      <c r="C618" s="187" t="s">
        <v>1050</v>
      </c>
      <c r="D618" s="188" t="s">
        <v>49</v>
      </c>
      <c r="E618" s="180" t="s">
        <v>444</v>
      </c>
      <c r="F618" s="180"/>
      <c r="G618" s="180"/>
      <c r="H618" s="180">
        <f t="shared" si="37"/>
        <v>0</v>
      </c>
      <c r="I618" s="181">
        <f t="shared" si="38"/>
        <v>0</v>
      </c>
      <c r="J618" s="182">
        <f t="shared" si="39"/>
        <v>0</v>
      </c>
      <c r="K618" s="180">
        <f t="shared" si="40"/>
        <v>0</v>
      </c>
      <c r="L618" s="183"/>
      <c r="M618" s="184"/>
    </row>
    <row r="619" spans="1:13">
      <c r="A619" s="185" t="s">
        <v>1186</v>
      </c>
      <c r="B619" s="186"/>
      <c r="C619" s="187" t="s">
        <v>587</v>
      </c>
      <c r="D619" s="188" t="s">
        <v>49</v>
      </c>
      <c r="E619" s="180" t="s">
        <v>444</v>
      </c>
      <c r="F619" s="180"/>
      <c r="G619" s="180"/>
      <c r="H619" s="180">
        <f t="shared" si="37"/>
        <v>0</v>
      </c>
      <c r="I619" s="181">
        <f t="shared" si="38"/>
        <v>0</v>
      </c>
      <c r="J619" s="182">
        <f t="shared" si="39"/>
        <v>0</v>
      </c>
      <c r="K619" s="180">
        <f t="shared" si="40"/>
        <v>0</v>
      </c>
      <c r="L619" s="183"/>
      <c r="M619" s="184"/>
    </row>
    <row r="620" spans="1:13">
      <c r="A620" s="185" t="s">
        <v>1187</v>
      </c>
      <c r="B620" s="188"/>
      <c r="C620" s="187" t="s">
        <v>589</v>
      </c>
      <c r="D620" s="188" t="s">
        <v>49</v>
      </c>
      <c r="E620" s="180" t="s">
        <v>195</v>
      </c>
      <c r="F620" s="180"/>
      <c r="G620" s="180"/>
      <c r="H620" s="180">
        <f t="shared" si="37"/>
        <v>0</v>
      </c>
      <c r="I620" s="181">
        <f t="shared" si="38"/>
        <v>0</v>
      </c>
      <c r="J620" s="182">
        <f t="shared" si="39"/>
        <v>0</v>
      </c>
      <c r="K620" s="180">
        <f t="shared" si="40"/>
        <v>0</v>
      </c>
      <c r="L620" s="183"/>
      <c r="M620" s="184"/>
    </row>
    <row r="621" spans="1:13">
      <c r="A621" s="185" t="s">
        <v>1188</v>
      </c>
      <c r="B621" s="188"/>
      <c r="C621" s="187" t="s">
        <v>1189</v>
      </c>
      <c r="D621" s="188" t="s">
        <v>49</v>
      </c>
      <c r="E621" s="180" t="s">
        <v>196</v>
      </c>
      <c r="F621" s="180"/>
      <c r="G621" s="180"/>
      <c r="H621" s="180">
        <f t="shared" si="37"/>
        <v>0</v>
      </c>
      <c r="I621" s="181">
        <f t="shared" si="38"/>
        <v>0</v>
      </c>
      <c r="J621" s="182">
        <f t="shared" si="39"/>
        <v>0</v>
      </c>
      <c r="K621" s="180">
        <f t="shared" si="40"/>
        <v>0</v>
      </c>
      <c r="L621" s="183"/>
      <c r="M621" s="184"/>
    </row>
    <row r="622" spans="1:13">
      <c r="A622" s="185" t="s">
        <v>1190</v>
      </c>
      <c r="B622" s="186"/>
      <c r="C622" s="187" t="s">
        <v>466</v>
      </c>
      <c r="D622" s="188" t="s">
        <v>49</v>
      </c>
      <c r="E622" s="180" t="s">
        <v>196</v>
      </c>
      <c r="F622" s="180"/>
      <c r="G622" s="180"/>
      <c r="H622" s="180">
        <f t="shared" si="37"/>
        <v>0</v>
      </c>
      <c r="I622" s="181">
        <f t="shared" si="38"/>
        <v>0</v>
      </c>
      <c r="J622" s="182">
        <f t="shared" si="39"/>
        <v>0</v>
      </c>
      <c r="K622" s="180">
        <f t="shared" si="40"/>
        <v>0</v>
      </c>
      <c r="L622" s="183"/>
      <c r="M622" s="184"/>
    </row>
    <row r="623" spans="1:13">
      <c r="A623" s="185" t="s">
        <v>1191</v>
      </c>
      <c r="B623" s="186"/>
      <c r="C623" s="187" t="s">
        <v>505</v>
      </c>
      <c r="D623" s="188" t="s">
        <v>49</v>
      </c>
      <c r="E623" s="180" t="s">
        <v>196</v>
      </c>
      <c r="F623" s="180"/>
      <c r="G623" s="180"/>
      <c r="H623" s="180">
        <f t="shared" si="37"/>
        <v>0</v>
      </c>
      <c r="I623" s="181">
        <f t="shared" si="38"/>
        <v>0</v>
      </c>
      <c r="J623" s="182">
        <f t="shared" si="39"/>
        <v>0</v>
      </c>
      <c r="K623" s="180">
        <f t="shared" si="40"/>
        <v>0</v>
      </c>
      <c r="L623" s="183"/>
      <c r="M623" s="184"/>
    </row>
    <row r="624" spans="1:13">
      <c r="A624" s="185" t="s">
        <v>1192</v>
      </c>
      <c r="B624" s="186"/>
      <c r="C624" s="187" t="s">
        <v>467</v>
      </c>
      <c r="D624" s="188" t="s">
        <v>49</v>
      </c>
      <c r="E624" s="180" t="s">
        <v>196</v>
      </c>
      <c r="F624" s="180"/>
      <c r="G624" s="180"/>
      <c r="H624" s="180">
        <f t="shared" si="37"/>
        <v>0</v>
      </c>
      <c r="I624" s="181">
        <f t="shared" si="38"/>
        <v>0</v>
      </c>
      <c r="J624" s="182">
        <f t="shared" si="39"/>
        <v>0</v>
      </c>
      <c r="K624" s="180">
        <f t="shared" si="40"/>
        <v>0</v>
      </c>
      <c r="L624" s="183"/>
      <c r="M624" s="184"/>
    </row>
    <row r="625" spans="1:13">
      <c r="A625" s="185" t="s">
        <v>1193</v>
      </c>
      <c r="B625" s="186"/>
      <c r="C625" s="187" t="s">
        <v>468</v>
      </c>
      <c r="D625" s="188" t="s">
        <v>49</v>
      </c>
      <c r="E625" s="180" t="s">
        <v>196</v>
      </c>
      <c r="F625" s="180"/>
      <c r="G625" s="180"/>
      <c r="H625" s="180">
        <f t="shared" si="37"/>
        <v>0</v>
      </c>
      <c r="I625" s="181">
        <f t="shared" si="38"/>
        <v>0</v>
      </c>
      <c r="J625" s="182">
        <f t="shared" si="39"/>
        <v>0</v>
      </c>
      <c r="K625" s="180">
        <f t="shared" si="40"/>
        <v>0</v>
      </c>
      <c r="L625" s="183"/>
      <c r="M625" s="184"/>
    </row>
    <row r="626" spans="1:13">
      <c r="A626" s="185" t="s">
        <v>1194</v>
      </c>
      <c r="B626" s="186"/>
      <c r="C626" s="187" t="s">
        <v>469</v>
      </c>
      <c r="D626" s="188" t="s">
        <v>49</v>
      </c>
      <c r="E626" s="180" t="s">
        <v>196</v>
      </c>
      <c r="F626" s="180"/>
      <c r="G626" s="180"/>
      <c r="H626" s="180">
        <f t="shared" si="37"/>
        <v>0</v>
      </c>
      <c r="I626" s="181">
        <f t="shared" si="38"/>
        <v>0</v>
      </c>
      <c r="J626" s="182">
        <f t="shared" si="39"/>
        <v>0</v>
      </c>
      <c r="K626" s="180">
        <f t="shared" si="40"/>
        <v>0</v>
      </c>
      <c r="L626" s="183"/>
      <c r="M626" s="184"/>
    </row>
    <row r="627" spans="1:13">
      <c r="A627" s="185" t="s">
        <v>1195</v>
      </c>
      <c r="B627" s="186"/>
      <c r="C627" s="187" t="s">
        <v>470</v>
      </c>
      <c r="D627" s="188" t="s">
        <v>49</v>
      </c>
      <c r="E627" s="180" t="s">
        <v>196</v>
      </c>
      <c r="F627" s="180"/>
      <c r="G627" s="180"/>
      <c r="H627" s="180">
        <f t="shared" si="37"/>
        <v>0</v>
      </c>
      <c r="I627" s="181">
        <f t="shared" si="38"/>
        <v>0</v>
      </c>
      <c r="J627" s="182">
        <f t="shared" si="39"/>
        <v>0</v>
      </c>
      <c r="K627" s="180">
        <f t="shared" si="40"/>
        <v>0</v>
      </c>
      <c r="L627" s="183"/>
      <c r="M627" s="184"/>
    </row>
    <row r="628" spans="1:13">
      <c r="A628" s="185" t="s">
        <v>1196</v>
      </c>
      <c r="B628" s="186"/>
      <c r="C628" s="187" t="s">
        <v>472</v>
      </c>
      <c r="D628" s="188" t="s">
        <v>49</v>
      </c>
      <c r="E628" s="180" t="s">
        <v>196</v>
      </c>
      <c r="F628" s="180"/>
      <c r="G628" s="180"/>
      <c r="H628" s="180">
        <f t="shared" si="37"/>
        <v>0</v>
      </c>
      <c r="I628" s="181">
        <f t="shared" si="38"/>
        <v>0</v>
      </c>
      <c r="J628" s="182">
        <f t="shared" si="39"/>
        <v>0</v>
      </c>
      <c r="K628" s="180">
        <f t="shared" si="40"/>
        <v>0</v>
      </c>
      <c r="L628" s="183"/>
      <c r="M628" s="184"/>
    </row>
    <row r="629" spans="1:13">
      <c r="A629" s="185" t="s">
        <v>1197</v>
      </c>
      <c r="B629" s="186"/>
      <c r="C629" s="187" t="s">
        <v>1063</v>
      </c>
      <c r="D629" s="188" t="s">
        <v>49</v>
      </c>
      <c r="E629" s="180" t="s">
        <v>196</v>
      </c>
      <c r="F629" s="180"/>
      <c r="G629" s="180"/>
      <c r="H629" s="180">
        <f t="shared" si="37"/>
        <v>0</v>
      </c>
      <c r="I629" s="181">
        <f t="shared" si="38"/>
        <v>0</v>
      </c>
      <c r="J629" s="182">
        <f t="shared" si="39"/>
        <v>0</v>
      </c>
      <c r="K629" s="180">
        <f t="shared" si="40"/>
        <v>0</v>
      </c>
      <c r="L629" s="183"/>
      <c r="M629" s="184"/>
    </row>
    <row r="630" spans="1:13">
      <c r="A630" s="185" t="s">
        <v>1198</v>
      </c>
      <c r="B630" s="186"/>
      <c r="C630" s="187" t="s">
        <v>958</v>
      </c>
      <c r="D630" s="188" t="s">
        <v>49</v>
      </c>
      <c r="E630" s="180" t="s">
        <v>488</v>
      </c>
      <c r="F630" s="180"/>
      <c r="G630" s="180"/>
      <c r="H630" s="180">
        <f t="shared" si="37"/>
        <v>0</v>
      </c>
      <c r="I630" s="181">
        <f t="shared" si="38"/>
        <v>0</v>
      </c>
      <c r="J630" s="182">
        <f t="shared" si="39"/>
        <v>0</v>
      </c>
      <c r="K630" s="180">
        <f t="shared" si="40"/>
        <v>0</v>
      </c>
      <c r="L630" s="183"/>
      <c r="M630" s="184"/>
    </row>
    <row r="631" spans="1:13">
      <c r="A631" s="185" t="s">
        <v>1199</v>
      </c>
      <c r="B631" s="186"/>
      <c r="C631" s="187" t="s">
        <v>960</v>
      </c>
      <c r="D631" s="188" t="s">
        <v>49</v>
      </c>
      <c r="E631" s="180" t="s">
        <v>196</v>
      </c>
      <c r="F631" s="180"/>
      <c r="G631" s="180"/>
      <c r="H631" s="180">
        <f t="shared" si="37"/>
        <v>0</v>
      </c>
      <c r="I631" s="181">
        <f t="shared" si="38"/>
        <v>0</v>
      </c>
      <c r="J631" s="182">
        <f t="shared" si="39"/>
        <v>0</v>
      </c>
      <c r="K631" s="180">
        <f t="shared" si="40"/>
        <v>0</v>
      </c>
      <c r="L631" s="183"/>
      <c r="M631" s="184"/>
    </row>
    <row r="632" spans="1:13">
      <c r="A632" s="185"/>
      <c r="B632" s="186"/>
      <c r="C632" s="187"/>
      <c r="D632" s="188"/>
      <c r="E632" s="180"/>
      <c r="F632" s="180"/>
      <c r="G632" s="180"/>
      <c r="H632" s="180">
        <f t="shared" si="37"/>
        <v>0</v>
      </c>
      <c r="I632" s="181">
        <f t="shared" si="38"/>
        <v>0</v>
      </c>
      <c r="J632" s="182">
        <f t="shared" si="39"/>
        <v>0</v>
      </c>
      <c r="K632" s="180">
        <f t="shared" si="40"/>
        <v>0</v>
      </c>
      <c r="L632" s="183"/>
      <c r="M632" s="184"/>
    </row>
    <row r="633" spans="1:13">
      <c r="A633" s="175" t="s">
        <v>1200</v>
      </c>
      <c r="B633" s="186"/>
      <c r="C633" s="177" t="s">
        <v>1201</v>
      </c>
      <c r="D633" s="178" t="s">
        <v>49</v>
      </c>
      <c r="E633" s="189">
        <v>1</v>
      </c>
      <c r="F633" s="180"/>
      <c r="G633" s="180"/>
      <c r="H633" s="180">
        <f t="shared" si="37"/>
        <v>0</v>
      </c>
      <c r="I633" s="181">
        <f t="shared" si="38"/>
        <v>0</v>
      </c>
      <c r="J633" s="182">
        <f t="shared" si="39"/>
        <v>0</v>
      </c>
      <c r="K633" s="180">
        <f t="shared" si="40"/>
        <v>0</v>
      </c>
      <c r="L633" s="183"/>
      <c r="M633" s="184"/>
    </row>
    <row r="634" spans="1:13">
      <c r="A634" s="185" t="s">
        <v>1202</v>
      </c>
      <c r="B634" s="186"/>
      <c r="C634" s="187" t="s">
        <v>526</v>
      </c>
      <c r="D634" s="188" t="s">
        <v>49</v>
      </c>
      <c r="E634" s="180" t="s">
        <v>196</v>
      </c>
      <c r="F634" s="180"/>
      <c r="G634" s="180"/>
      <c r="H634" s="180">
        <f t="shared" si="37"/>
        <v>0</v>
      </c>
      <c r="I634" s="181">
        <f t="shared" si="38"/>
        <v>0</v>
      </c>
      <c r="J634" s="182">
        <f t="shared" si="39"/>
        <v>0</v>
      </c>
      <c r="K634" s="180">
        <f t="shared" si="40"/>
        <v>0</v>
      </c>
      <c r="L634" s="183"/>
      <c r="M634" s="184"/>
    </row>
    <row r="635" spans="1:13">
      <c r="A635" s="185" t="s">
        <v>1203</v>
      </c>
      <c r="B635" s="186"/>
      <c r="C635" s="187" t="s">
        <v>793</v>
      </c>
      <c r="D635" s="188" t="s">
        <v>49</v>
      </c>
      <c r="E635" s="180" t="s">
        <v>444</v>
      </c>
      <c r="F635" s="180"/>
      <c r="G635" s="180"/>
      <c r="H635" s="180">
        <f t="shared" si="37"/>
        <v>0</v>
      </c>
      <c r="I635" s="181">
        <f t="shared" si="38"/>
        <v>0</v>
      </c>
      <c r="J635" s="182">
        <f t="shared" si="39"/>
        <v>0</v>
      </c>
      <c r="K635" s="180">
        <f t="shared" si="40"/>
        <v>0</v>
      </c>
      <c r="L635" s="183"/>
      <c r="M635" s="184"/>
    </row>
    <row r="636" spans="1:13" ht="20.399999999999999">
      <c r="A636" s="185" t="s">
        <v>1204</v>
      </c>
      <c r="B636" s="186"/>
      <c r="C636" s="187" t="s">
        <v>528</v>
      </c>
      <c r="D636" s="188" t="s">
        <v>49</v>
      </c>
      <c r="E636" s="180" t="s">
        <v>196</v>
      </c>
      <c r="F636" s="180"/>
      <c r="G636" s="180"/>
      <c r="H636" s="180">
        <f t="shared" si="37"/>
        <v>0</v>
      </c>
      <c r="I636" s="181">
        <f t="shared" si="38"/>
        <v>0</v>
      </c>
      <c r="J636" s="182">
        <f t="shared" si="39"/>
        <v>0</v>
      </c>
      <c r="K636" s="180">
        <f t="shared" si="40"/>
        <v>0</v>
      </c>
      <c r="L636" s="183"/>
      <c r="M636" s="184"/>
    </row>
    <row r="637" spans="1:13">
      <c r="A637" s="185" t="s">
        <v>1205</v>
      </c>
      <c r="B637" s="186"/>
      <c r="C637" s="187" t="s">
        <v>441</v>
      </c>
      <c r="D637" s="188" t="s">
        <v>49</v>
      </c>
      <c r="E637" s="180" t="s">
        <v>1018</v>
      </c>
      <c r="F637" s="180"/>
      <c r="G637" s="180"/>
      <c r="H637" s="180">
        <f t="shared" si="37"/>
        <v>0</v>
      </c>
      <c r="I637" s="181">
        <f t="shared" si="38"/>
        <v>0</v>
      </c>
      <c r="J637" s="182">
        <f t="shared" si="39"/>
        <v>0</v>
      </c>
      <c r="K637" s="180">
        <f t="shared" si="40"/>
        <v>0</v>
      </c>
      <c r="L637" s="183"/>
      <c r="M637" s="184"/>
    </row>
    <row r="638" spans="1:13">
      <c r="A638" s="185" t="s">
        <v>1206</v>
      </c>
      <c r="B638" s="186"/>
      <c r="C638" s="187" t="s">
        <v>442</v>
      </c>
      <c r="D638" s="188" t="s">
        <v>49</v>
      </c>
      <c r="E638" s="180" t="s">
        <v>1020</v>
      </c>
      <c r="F638" s="180"/>
      <c r="G638" s="180"/>
      <c r="H638" s="180">
        <f t="shared" si="37"/>
        <v>0</v>
      </c>
      <c r="I638" s="181">
        <f t="shared" si="38"/>
        <v>0</v>
      </c>
      <c r="J638" s="182">
        <f t="shared" si="39"/>
        <v>0</v>
      </c>
      <c r="K638" s="180">
        <f t="shared" si="40"/>
        <v>0</v>
      </c>
      <c r="L638" s="183"/>
      <c r="M638" s="184"/>
    </row>
    <row r="639" spans="1:13">
      <c r="A639" s="185" t="s">
        <v>1207</v>
      </c>
      <c r="B639" s="186"/>
      <c r="C639" s="187" t="s">
        <v>443</v>
      </c>
      <c r="D639" s="188" t="s">
        <v>49</v>
      </c>
      <c r="E639" s="180" t="s">
        <v>1020</v>
      </c>
      <c r="F639" s="180"/>
      <c r="G639" s="180"/>
      <c r="H639" s="180">
        <f t="shared" si="37"/>
        <v>0</v>
      </c>
      <c r="I639" s="181">
        <f t="shared" si="38"/>
        <v>0</v>
      </c>
      <c r="J639" s="182">
        <f t="shared" si="39"/>
        <v>0</v>
      </c>
      <c r="K639" s="180">
        <f t="shared" si="40"/>
        <v>0</v>
      </c>
      <c r="L639" s="183"/>
      <c r="M639" s="184"/>
    </row>
    <row r="640" spans="1:13">
      <c r="A640" s="185" t="s">
        <v>1208</v>
      </c>
      <c r="B640" s="186"/>
      <c r="C640" s="187" t="s">
        <v>535</v>
      </c>
      <c r="D640" s="188" t="s">
        <v>49</v>
      </c>
      <c r="E640" s="180" t="s">
        <v>196</v>
      </c>
      <c r="F640" s="180"/>
      <c r="G640" s="180"/>
      <c r="H640" s="180">
        <f t="shared" si="37"/>
        <v>0</v>
      </c>
      <c r="I640" s="181">
        <f t="shared" si="38"/>
        <v>0</v>
      </c>
      <c r="J640" s="182">
        <f t="shared" si="39"/>
        <v>0</v>
      </c>
      <c r="K640" s="180">
        <f t="shared" si="40"/>
        <v>0</v>
      </c>
      <c r="L640" s="183"/>
      <c r="M640" s="184"/>
    </row>
    <row r="641" spans="1:13">
      <c r="A641" s="185" t="s">
        <v>1209</v>
      </c>
      <c r="B641" s="186"/>
      <c r="C641" s="187" t="s">
        <v>807</v>
      </c>
      <c r="D641" s="188" t="s">
        <v>49</v>
      </c>
      <c r="E641" s="180" t="s">
        <v>458</v>
      </c>
      <c r="F641" s="180"/>
      <c r="G641" s="180"/>
      <c r="H641" s="180">
        <f t="shared" si="37"/>
        <v>0</v>
      </c>
      <c r="I641" s="181">
        <f t="shared" si="38"/>
        <v>0</v>
      </c>
      <c r="J641" s="182">
        <f t="shared" si="39"/>
        <v>0</v>
      </c>
      <c r="K641" s="180">
        <f t="shared" si="40"/>
        <v>0</v>
      </c>
      <c r="L641" s="183"/>
      <c r="M641" s="184"/>
    </row>
    <row r="642" spans="1:13">
      <c r="A642" s="185" t="s">
        <v>1210</v>
      </c>
      <c r="B642" s="186"/>
      <c r="C642" s="187" t="s">
        <v>445</v>
      </c>
      <c r="D642" s="188" t="s">
        <v>49</v>
      </c>
      <c r="E642" s="180" t="s">
        <v>193</v>
      </c>
      <c r="F642" s="180"/>
      <c r="G642" s="180"/>
      <c r="H642" s="180">
        <f t="shared" si="37"/>
        <v>0</v>
      </c>
      <c r="I642" s="181">
        <f t="shared" si="38"/>
        <v>0</v>
      </c>
      <c r="J642" s="182">
        <f t="shared" si="39"/>
        <v>0</v>
      </c>
      <c r="K642" s="180">
        <f t="shared" si="40"/>
        <v>0</v>
      </c>
      <c r="L642" s="183"/>
      <c r="M642" s="184"/>
    </row>
    <row r="643" spans="1:13">
      <c r="A643" s="185" t="s">
        <v>1211</v>
      </c>
      <c r="B643" s="186"/>
      <c r="C643" s="187" t="s">
        <v>446</v>
      </c>
      <c r="D643" s="188" t="s">
        <v>49</v>
      </c>
      <c r="E643" s="180" t="s">
        <v>1212</v>
      </c>
      <c r="F643" s="180"/>
      <c r="G643" s="180"/>
      <c r="H643" s="180">
        <f t="shared" si="37"/>
        <v>0</v>
      </c>
      <c r="I643" s="181">
        <f t="shared" si="38"/>
        <v>0</v>
      </c>
      <c r="J643" s="182">
        <f t="shared" si="39"/>
        <v>0</v>
      </c>
      <c r="K643" s="180">
        <f t="shared" si="40"/>
        <v>0</v>
      </c>
      <c r="L643" s="183"/>
      <c r="M643" s="184"/>
    </row>
    <row r="644" spans="1:13">
      <c r="A644" s="185" t="s">
        <v>1213</v>
      </c>
      <c r="B644" s="186"/>
      <c r="C644" s="187" t="s">
        <v>1028</v>
      </c>
      <c r="D644" s="188" t="s">
        <v>49</v>
      </c>
      <c r="E644" s="180" t="s">
        <v>444</v>
      </c>
      <c r="F644" s="180"/>
      <c r="G644" s="180"/>
      <c r="H644" s="180">
        <f t="shared" si="37"/>
        <v>0</v>
      </c>
      <c r="I644" s="181">
        <f t="shared" si="38"/>
        <v>0</v>
      </c>
      <c r="J644" s="182">
        <f t="shared" si="39"/>
        <v>0</v>
      </c>
      <c r="K644" s="180">
        <f t="shared" si="40"/>
        <v>0</v>
      </c>
      <c r="L644" s="183"/>
      <c r="M644" s="184"/>
    </row>
    <row r="645" spans="1:13">
      <c r="A645" s="185" t="s">
        <v>1214</v>
      </c>
      <c r="B645" s="186"/>
      <c r="C645" s="187" t="s">
        <v>448</v>
      </c>
      <c r="D645" s="188" t="s">
        <v>49</v>
      </c>
      <c r="E645" s="180" t="s">
        <v>878</v>
      </c>
      <c r="F645" s="180"/>
      <c r="G645" s="180"/>
      <c r="H645" s="180">
        <f t="shared" si="37"/>
        <v>0</v>
      </c>
      <c r="I645" s="181">
        <f t="shared" si="38"/>
        <v>0</v>
      </c>
      <c r="J645" s="182">
        <f t="shared" si="39"/>
        <v>0</v>
      </c>
      <c r="K645" s="180">
        <f t="shared" si="40"/>
        <v>0</v>
      </c>
      <c r="L645" s="183"/>
      <c r="M645" s="184"/>
    </row>
    <row r="646" spans="1:13">
      <c r="A646" s="185" t="s">
        <v>1215</v>
      </c>
      <c r="B646" s="186"/>
      <c r="C646" s="187" t="s">
        <v>450</v>
      </c>
      <c r="D646" s="188" t="s">
        <v>49</v>
      </c>
      <c r="E646" s="180" t="s">
        <v>449</v>
      </c>
      <c r="F646" s="180"/>
      <c r="G646" s="180"/>
      <c r="H646" s="180">
        <f t="shared" si="37"/>
        <v>0</v>
      </c>
      <c r="I646" s="181">
        <f t="shared" si="38"/>
        <v>0</v>
      </c>
      <c r="J646" s="182">
        <f t="shared" si="39"/>
        <v>0</v>
      </c>
      <c r="K646" s="180">
        <f t="shared" si="40"/>
        <v>0</v>
      </c>
      <c r="L646" s="183"/>
      <c r="M646" s="184"/>
    </row>
    <row r="647" spans="1:13">
      <c r="A647" s="185" t="s">
        <v>1216</v>
      </c>
      <c r="B647" s="186"/>
      <c r="C647" s="187" t="s">
        <v>451</v>
      </c>
      <c r="D647" s="188" t="s">
        <v>49</v>
      </c>
      <c r="E647" s="180" t="s">
        <v>447</v>
      </c>
      <c r="F647" s="180"/>
      <c r="G647" s="180"/>
      <c r="H647" s="180">
        <f t="shared" si="37"/>
        <v>0</v>
      </c>
      <c r="I647" s="181">
        <f t="shared" si="38"/>
        <v>0</v>
      </c>
      <c r="J647" s="182">
        <f t="shared" si="39"/>
        <v>0</v>
      </c>
      <c r="K647" s="180">
        <f t="shared" si="40"/>
        <v>0</v>
      </c>
      <c r="L647" s="183"/>
      <c r="M647" s="184"/>
    </row>
    <row r="648" spans="1:13" ht="20.399999999999999">
      <c r="A648" s="185" t="s">
        <v>1217</v>
      </c>
      <c r="B648" s="186"/>
      <c r="C648" s="187" t="s">
        <v>1218</v>
      </c>
      <c r="D648" s="188" t="s">
        <v>49</v>
      </c>
      <c r="E648" s="180" t="s">
        <v>196</v>
      </c>
      <c r="F648" s="180"/>
      <c r="G648" s="180"/>
      <c r="H648" s="180">
        <f t="shared" si="37"/>
        <v>0</v>
      </c>
      <c r="I648" s="181">
        <f t="shared" si="38"/>
        <v>0</v>
      </c>
      <c r="J648" s="182">
        <f t="shared" si="39"/>
        <v>0</v>
      </c>
      <c r="K648" s="180">
        <f t="shared" si="40"/>
        <v>0</v>
      </c>
      <c r="L648" s="183"/>
      <c r="M648" s="184"/>
    </row>
    <row r="649" spans="1:13" ht="20.399999999999999">
      <c r="A649" s="185" t="s">
        <v>1219</v>
      </c>
      <c r="B649" s="186"/>
      <c r="C649" s="187" t="s">
        <v>1035</v>
      </c>
      <c r="D649" s="188" t="s">
        <v>49</v>
      </c>
      <c r="E649" s="180" t="s">
        <v>444</v>
      </c>
      <c r="F649" s="180"/>
      <c r="G649" s="180"/>
      <c r="H649" s="180">
        <f t="shared" si="37"/>
        <v>0</v>
      </c>
      <c r="I649" s="181">
        <f t="shared" si="38"/>
        <v>0</v>
      </c>
      <c r="J649" s="182">
        <f t="shared" si="39"/>
        <v>0</v>
      </c>
      <c r="K649" s="180">
        <f t="shared" si="40"/>
        <v>0</v>
      </c>
      <c r="L649" s="183"/>
      <c r="M649" s="184"/>
    </row>
    <row r="650" spans="1:13">
      <c r="A650" s="185" t="s">
        <v>1220</v>
      </c>
      <c r="B650" s="186"/>
      <c r="C650" s="187" t="s">
        <v>626</v>
      </c>
      <c r="D650" s="188" t="s">
        <v>49</v>
      </c>
      <c r="E650" s="180" t="s">
        <v>444</v>
      </c>
      <c r="F650" s="180"/>
      <c r="G650" s="180"/>
      <c r="H650" s="180">
        <f t="shared" si="37"/>
        <v>0</v>
      </c>
      <c r="I650" s="181">
        <f t="shared" si="38"/>
        <v>0</v>
      </c>
      <c r="J650" s="182">
        <f t="shared" si="39"/>
        <v>0</v>
      </c>
      <c r="K650" s="180">
        <f t="shared" si="40"/>
        <v>0</v>
      </c>
      <c r="L650" s="183"/>
      <c r="M650" s="184"/>
    </row>
    <row r="651" spans="1:13">
      <c r="A651" s="185" t="s">
        <v>1221</v>
      </c>
      <c r="B651" s="186"/>
      <c r="C651" s="187" t="s">
        <v>461</v>
      </c>
      <c r="D651" s="188" t="s">
        <v>49</v>
      </c>
      <c r="E651" s="180" t="s">
        <v>196</v>
      </c>
      <c r="F651" s="180"/>
      <c r="G651" s="180"/>
      <c r="H651" s="180">
        <f t="shared" si="37"/>
        <v>0</v>
      </c>
      <c r="I651" s="181">
        <f t="shared" si="38"/>
        <v>0</v>
      </c>
      <c r="J651" s="182">
        <f t="shared" si="39"/>
        <v>0</v>
      </c>
      <c r="K651" s="180">
        <f t="shared" si="40"/>
        <v>0</v>
      </c>
      <c r="L651" s="183"/>
      <c r="M651" s="184"/>
    </row>
    <row r="652" spans="1:13">
      <c r="A652" s="185" t="s">
        <v>1222</v>
      </c>
      <c r="B652" s="186"/>
      <c r="C652" s="187" t="s">
        <v>462</v>
      </c>
      <c r="D652" s="188" t="s">
        <v>49</v>
      </c>
      <c r="E652" s="180" t="s">
        <v>196</v>
      </c>
      <c r="F652" s="180"/>
      <c r="G652" s="180"/>
      <c r="H652" s="180">
        <f t="shared" si="37"/>
        <v>0</v>
      </c>
      <c r="I652" s="181">
        <f t="shared" si="38"/>
        <v>0</v>
      </c>
      <c r="J652" s="182">
        <f t="shared" si="39"/>
        <v>0</v>
      </c>
      <c r="K652" s="180">
        <f t="shared" si="40"/>
        <v>0</v>
      </c>
      <c r="L652" s="183"/>
      <c r="M652" s="184"/>
    </row>
    <row r="653" spans="1:13">
      <c r="A653" s="185" t="s">
        <v>1223</v>
      </c>
      <c r="B653" s="186"/>
      <c r="C653" s="187" t="s">
        <v>572</v>
      </c>
      <c r="D653" s="188" t="s">
        <v>49</v>
      </c>
      <c r="E653" s="180" t="s">
        <v>447</v>
      </c>
      <c r="F653" s="180"/>
      <c r="G653" s="180"/>
      <c r="H653" s="180">
        <f t="shared" ref="H653:H716" si="41">F653+G653</f>
        <v>0</v>
      </c>
      <c r="I653" s="181">
        <f t="shared" ref="I653:I716" si="42">E653*F653</f>
        <v>0</v>
      </c>
      <c r="J653" s="182">
        <f t="shared" ref="J653:J716" si="43">E653*G653</f>
        <v>0</v>
      </c>
      <c r="K653" s="180">
        <f t="shared" ref="K653:K716" si="44">I653+J653</f>
        <v>0</v>
      </c>
      <c r="L653" s="183"/>
      <c r="M653" s="184"/>
    </row>
    <row r="654" spans="1:13">
      <c r="A654" s="185" t="s">
        <v>1224</v>
      </c>
      <c r="B654" s="186"/>
      <c r="C654" s="187" t="s">
        <v>574</v>
      </c>
      <c r="D654" s="188" t="s">
        <v>49</v>
      </c>
      <c r="E654" s="180" t="s">
        <v>447</v>
      </c>
      <c r="F654" s="180"/>
      <c r="G654" s="180"/>
      <c r="H654" s="180">
        <f t="shared" si="41"/>
        <v>0</v>
      </c>
      <c r="I654" s="181">
        <f t="shared" si="42"/>
        <v>0</v>
      </c>
      <c r="J654" s="182">
        <f t="shared" si="43"/>
        <v>0</v>
      </c>
      <c r="K654" s="180">
        <f t="shared" si="44"/>
        <v>0</v>
      </c>
      <c r="L654" s="183"/>
      <c r="M654" s="184"/>
    </row>
    <row r="655" spans="1:13">
      <c r="A655" s="185" t="s">
        <v>1225</v>
      </c>
      <c r="B655" s="186"/>
      <c r="C655" s="187" t="s">
        <v>574</v>
      </c>
      <c r="D655" s="188" t="s">
        <v>49</v>
      </c>
      <c r="E655" s="180" t="s">
        <v>444</v>
      </c>
      <c r="F655" s="180"/>
      <c r="G655" s="180"/>
      <c r="H655" s="180">
        <f t="shared" si="41"/>
        <v>0</v>
      </c>
      <c r="I655" s="181">
        <f t="shared" si="42"/>
        <v>0</v>
      </c>
      <c r="J655" s="182">
        <f t="shared" si="43"/>
        <v>0</v>
      </c>
      <c r="K655" s="180">
        <f t="shared" si="44"/>
        <v>0</v>
      </c>
      <c r="L655" s="183"/>
      <c r="M655" s="184"/>
    </row>
    <row r="656" spans="1:13">
      <c r="A656" s="185" t="s">
        <v>1226</v>
      </c>
      <c r="B656" s="186"/>
      <c r="C656" s="187" t="s">
        <v>576</v>
      </c>
      <c r="D656" s="188" t="s">
        <v>49</v>
      </c>
      <c r="E656" s="180" t="s">
        <v>458</v>
      </c>
      <c r="F656" s="180"/>
      <c r="G656" s="180"/>
      <c r="H656" s="180">
        <f t="shared" si="41"/>
        <v>0</v>
      </c>
      <c r="I656" s="181">
        <f t="shared" si="42"/>
        <v>0</v>
      </c>
      <c r="J656" s="182">
        <f t="shared" si="43"/>
        <v>0</v>
      </c>
      <c r="K656" s="180">
        <f t="shared" si="44"/>
        <v>0</v>
      </c>
      <c r="L656" s="183"/>
      <c r="M656" s="184"/>
    </row>
    <row r="657" spans="1:13">
      <c r="A657" s="185" t="s">
        <v>1227</v>
      </c>
      <c r="B657" s="186"/>
      <c r="C657" s="187" t="s">
        <v>636</v>
      </c>
      <c r="D657" s="188" t="s">
        <v>49</v>
      </c>
      <c r="E657" s="180" t="s">
        <v>444</v>
      </c>
      <c r="F657" s="180"/>
      <c r="G657" s="180"/>
      <c r="H657" s="180">
        <f t="shared" si="41"/>
        <v>0</v>
      </c>
      <c r="I657" s="181">
        <f t="shared" si="42"/>
        <v>0</v>
      </c>
      <c r="J657" s="182">
        <f t="shared" si="43"/>
        <v>0</v>
      </c>
      <c r="K657" s="180">
        <f t="shared" si="44"/>
        <v>0</v>
      </c>
      <c r="L657" s="183"/>
      <c r="M657" s="184"/>
    </row>
    <row r="658" spans="1:13">
      <c r="A658" s="185" t="s">
        <v>1228</v>
      </c>
      <c r="B658" s="186"/>
      <c r="C658" s="187" t="s">
        <v>578</v>
      </c>
      <c r="D658" s="188" t="s">
        <v>49</v>
      </c>
      <c r="E658" s="180" t="s">
        <v>447</v>
      </c>
      <c r="F658" s="180"/>
      <c r="G658" s="180"/>
      <c r="H658" s="180">
        <f t="shared" si="41"/>
        <v>0</v>
      </c>
      <c r="I658" s="181">
        <f t="shared" si="42"/>
        <v>0</v>
      </c>
      <c r="J658" s="182">
        <f t="shared" si="43"/>
        <v>0</v>
      </c>
      <c r="K658" s="180">
        <f t="shared" si="44"/>
        <v>0</v>
      </c>
      <c r="L658" s="183"/>
      <c r="M658" s="184"/>
    </row>
    <row r="659" spans="1:13">
      <c r="A659" s="185" t="s">
        <v>1229</v>
      </c>
      <c r="B659" s="186"/>
      <c r="C659" s="187" t="s">
        <v>639</v>
      </c>
      <c r="D659" s="188" t="s">
        <v>49</v>
      </c>
      <c r="E659" s="180" t="s">
        <v>444</v>
      </c>
      <c r="F659" s="180"/>
      <c r="G659" s="180"/>
      <c r="H659" s="180">
        <f t="shared" si="41"/>
        <v>0</v>
      </c>
      <c r="I659" s="181">
        <f t="shared" si="42"/>
        <v>0</v>
      </c>
      <c r="J659" s="182">
        <f t="shared" si="43"/>
        <v>0</v>
      </c>
      <c r="K659" s="180">
        <f t="shared" si="44"/>
        <v>0</v>
      </c>
      <c r="L659" s="183"/>
      <c r="M659" s="184"/>
    </row>
    <row r="660" spans="1:13">
      <c r="A660" s="185" t="s">
        <v>1230</v>
      </c>
      <c r="B660" s="186"/>
      <c r="C660" s="187" t="s">
        <v>641</v>
      </c>
      <c r="D660" s="188" t="s">
        <v>49</v>
      </c>
      <c r="E660" s="180" t="s">
        <v>444</v>
      </c>
      <c r="F660" s="180"/>
      <c r="G660" s="180"/>
      <c r="H660" s="180">
        <f t="shared" si="41"/>
        <v>0</v>
      </c>
      <c r="I660" s="181">
        <f t="shared" si="42"/>
        <v>0</v>
      </c>
      <c r="J660" s="182">
        <f t="shared" si="43"/>
        <v>0</v>
      </c>
      <c r="K660" s="180">
        <f t="shared" si="44"/>
        <v>0</v>
      </c>
      <c r="L660" s="183"/>
      <c r="M660" s="184"/>
    </row>
    <row r="661" spans="1:13">
      <c r="A661" s="185" t="s">
        <v>1231</v>
      </c>
      <c r="B661" s="186"/>
      <c r="C661" s="187" t="s">
        <v>582</v>
      </c>
      <c r="D661" s="188" t="s">
        <v>49</v>
      </c>
      <c r="E661" s="180" t="s">
        <v>447</v>
      </c>
      <c r="F661" s="180"/>
      <c r="G661" s="180"/>
      <c r="H661" s="180">
        <f t="shared" si="41"/>
        <v>0</v>
      </c>
      <c r="I661" s="181">
        <f t="shared" si="42"/>
        <v>0</v>
      </c>
      <c r="J661" s="182">
        <f t="shared" si="43"/>
        <v>0</v>
      </c>
      <c r="K661" s="180">
        <f t="shared" si="44"/>
        <v>0</v>
      </c>
      <c r="L661" s="183"/>
      <c r="M661" s="184"/>
    </row>
    <row r="662" spans="1:13">
      <c r="A662" s="185" t="s">
        <v>1232</v>
      </c>
      <c r="B662" s="186"/>
      <c r="C662" s="187" t="s">
        <v>842</v>
      </c>
      <c r="D662" s="188" t="s">
        <v>49</v>
      </c>
      <c r="E662" s="180" t="s">
        <v>447</v>
      </c>
      <c r="F662" s="180"/>
      <c r="G662" s="180"/>
      <c r="H662" s="180">
        <f t="shared" si="41"/>
        <v>0</v>
      </c>
      <c r="I662" s="181">
        <f t="shared" si="42"/>
        <v>0</v>
      </c>
      <c r="J662" s="182">
        <f t="shared" si="43"/>
        <v>0</v>
      </c>
      <c r="K662" s="180">
        <f t="shared" si="44"/>
        <v>0</v>
      </c>
      <c r="L662" s="183"/>
      <c r="M662" s="184"/>
    </row>
    <row r="663" spans="1:13">
      <c r="A663" s="185" t="s">
        <v>1233</v>
      </c>
      <c r="B663" s="186"/>
      <c r="C663" s="187" t="s">
        <v>1050</v>
      </c>
      <c r="D663" s="188" t="s">
        <v>49</v>
      </c>
      <c r="E663" s="180" t="s">
        <v>444</v>
      </c>
      <c r="F663" s="180"/>
      <c r="G663" s="180"/>
      <c r="H663" s="180">
        <f t="shared" si="41"/>
        <v>0</v>
      </c>
      <c r="I663" s="181">
        <f t="shared" si="42"/>
        <v>0</v>
      </c>
      <c r="J663" s="182">
        <f t="shared" si="43"/>
        <v>0</v>
      </c>
      <c r="K663" s="180">
        <f t="shared" si="44"/>
        <v>0</v>
      </c>
      <c r="L663" s="183"/>
      <c r="M663" s="184"/>
    </row>
    <row r="664" spans="1:13">
      <c r="A664" s="185" t="s">
        <v>1234</v>
      </c>
      <c r="B664" s="186"/>
      <c r="C664" s="187" t="s">
        <v>587</v>
      </c>
      <c r="D664" s="188" t="s">
        <v>49</v>
      </c>
      <c r="E664" s="180" t="s">
        <v>444</v>
      </c>
      <c r="F664" s="180"/>
      <c r="G664" s="180"/>
      <c r="H664" s="180">
        <f t="shared" si="41"/>
        <v>0</v>
      </c>
      <c r="I664" s="181">
        <f t="shared" si="42"/>
        <v>0</v>
      </c>
      <c r="J664" s="182">
        <f t="shared" si="43"/>
        <v>0</v>
      </c>
      <c r="K664" s="180">
        <f t="shared" si="44"/>
        <v>0</v>
      </c>
      <c r="L664" s="183"/>
      <c r="M664" s="184"/>
    </row>
    <row r="665" spans="1:13">
      <c r="A665" s="185" t="s">
        <v>1235</v>
      </c>
      <c r="B665" s="186"/>
      <c r="C665" s="187" t="s">
        <v>589</v>
      </c>
      <c r="D665" s="188" t="s">
        <v>49</v>
      </c>
      <c r="E665" s="180" t="s">
        <v>193</v>
      </c>
      <c r="F665" s="180"/>
      <c r="G665" s="180"/>
      <c r="H665" s="180">
        <f t="shared" si="41"/>
        <v>0</v>
      </c>
      <c r="I665" s="181">
        <f t="shared" si="42"/>
        <v>0</v>
      </c>
      <c r="J665" s="182">
        <f t="shared" si="43"/>
        <v>0</v>
      </c>
      <c r="K665" s="180">
        <f t="shared" si="44"/>
        <v>0</v>
      </c>
      <c r="L665" s="183"/>
      <c r="M665" s="184"/>
    </row>
    <row r="666" spans="1:13">
      <c r="A666" s="185" t="s">
        <v>1236</v>
      </c>
      <c r="B666" s="186"/>
      <c r="C666" s="187" t="s">
        <v>1189</v>
      </c>
      <c r="D666" s="188" t="s">
        <v>49</v>
      </c>
      <c r="E666" s="180" t="s">
        <v>488</v>
      </c>
      <c r="F666" s="180"/>
      <c r="G666" s="180"/>
      <c r="H666" s="180">
        <f t="shared" si="41"/>
        <v>0</v>
      </c>
      <c r="I666" s="181">
        <f t="shared" si="42"/>
        <v>0</v>
      </c>
      <c r="J666" s="182">
        <f t="shared" si="43"/>
        <v>0</v>
      </c>
      <c r="K666" s="180">
        <f t="shared" si="44"/>
        <v>0</v>
      </c>
      <c r="L666" s="183"/>
      <c r="M666" s="184"/>
    </row>
    <row r="667" spans="1:13">
      <c r="A667" s="185" t="s">
        <v>1237</v>
      </c>
      <c r="B667" s="186"/>
      <c r="C667" s="187" t="s">
        <v>466</v>
      </c>
      <c r="D667" s="188" t="s">
        <v>49</v>
      </c>
      <c r="E667" s="180" t="s">
        <v>196</v>
      </c>
      <c r="F667" s="180"/>
      <c r="G667" s="180"/>
      <c r="H667" s="180">
        <f t="shared" si="41"/>
        <v>0</v>
      </c>
      <c r="I667" s="181">
        <f t="shared" si="42"/>
        <v>0</v>
      </c>
      <c r="J667" s="182">
        <f t="shared" si="43"/>
        <v>0</v>
      </c>
      <c r="K667" s="180">
        <f t="shared" si="44"/>
        <v>0</v>
      </c>
      <c r="L667" s="183"/>
      <c r="M667" s="184"/>
    </row>
    <row r="668" spans="1:13">
      <c r="A668" s="185" t="s">
        <v>1238</v>
      </c>
      <c r="B668" s="186"/>
      <c r="C668" s="187" t="s">
        <v>505</v>
      </c>
      <c r="D668" s="188" t="s">
        <v>49</v>
      </c>
      <c r="E668" s="180" t="s">
        <v>196</v>
      </c>
      <c r="F668" s="180"/>
      <c r="G668" s="180"/>
      <c r="H668" s="180">
        <f t="shared" si="41"/>
        <v>0</v>
      </c>
      <c r="I668" s="181">
        <f t="shared" si="42"/>
        <v>0</v>
      </c>
      <c r="J668" s="182">
        <f t="shared" si="43"/>
        <v>0</v>
      </c>
      <c r="K668" s="180">
        <f t="shared" si="44"/>
        <v>0</v>
      </c>
      <c r="L668" s="183"/>
      <c r="M668" s="184"/>
    </row>
    <row r="669" spans="1:13">
      <c r="A669" s="185" t="s">
        <v>1239</v>
      </c>
      <c r="B669" s="188"/>
      <c r="C669" s="187" t="s">
        <v>467</v>
      </c>
      <c r="D669" s="188" t="s">
        <v>49</v>
      </c>
      <c r="E669" s="180" t="s">
        <v>196</v>
      </c>
      <c r="F669" s="180"/>
      <c r="G669" s="180"/>
      <c r="H669" s="180">
        <f t="shared" si="41"/>
        <v>0</v>
      </c>
      <c r="I669" s="181">
        <f t="shared" si="42"/>
        <v>0</v>
      </c>
      <c r="J669" s="182">
        <f t="shared" si="43"/>
        <v>0</v>
      </c>
      <c r="K669" s="180">
        <f t="shared" si="44"/>
        <v>0</v>
      </c>
      <c r="L669" s="183"/>
      <c r="M669" s="184"/>
    </row>
    <row r="670" spans="1:13">
      <c r="A670" s="185" t="s">
        <v>1240</v>
      </c>
      <c r="B670" s="188"/>
      <c r="C670" s="187" t="s">
        <v>468</v>
      </c>
      <c r="D670" s="188" t="s">
        <v>49</v>
      </c>
      <c r="E670" s="180" t="s">
        <v>196</v>
      </c>
      <c r="F670" s="180"/>
      <c r="G670" s="180"/>
      <c r="H670" s="180">
        <f t="shared" si="41"/>
        <v>0</v>
      </c>
      <c r="I670" s="181">
        <f t="shared" si="42"/>
        <v>0</v>
      </c>
      <c r="J670" s="182">
        <f t="shared" si="43"/>
        <v>0</v>
      </c>
      <c r="K670" s="180">
        <f t="shared" si="44"/>
        <v>0</v>
      </c>
      <c r="L670" s="183"/>
      <c r="M670" s="184"/>
    </row>
    <row r="671" spans="1:13">
      <c r="A671" s="185" t="s">
        <v>1241</v>
      </c>
      <c r="B671" s="186"/>
      <c r="C671" s="187" t="s">
        <v>469</v>
      </c>
      <c r="D671" s="188" t="s">
        <v>49</v>
      </c>
      <c r="E671" s="180" t="s">
        <v>196</v>
      </c>
      <c r="F671" s="180"/>
      <c r="G671" s="180"/>
      <c r="H671" s="180">
        <f t="shared" si="41"/>
        <v>0</v>
      </c>
      <c r="I671" s="181">
        <f t="shared" si="42"/>
        <v>0</v>
      </c>
      <c r="J671" s="182">
        <f t="shared" si="43"/>
        <v>0</v>
      </c>
      <c r="K671" s="180">
        <f t="shared" si="44"/>
        <v>0</v>
      </c>
      <c r="L671" s="183"/>
      <c r="M671" s="184"/>
    </row>
    <row r="672" spans="1:13">
      <c r="A672" s="185" t="s">
        <v>1242</v>
      </c>
      <c r="B672" s="186"/>
      <c r="C672" s="187" t="s">
        <v>470</v>
      </c>
      <c r="D672" s="188" t="s">
        <v>49</v>
      </c>
      <c r="E672" s="180" t="s">
        <v>196</v>
      </c>
      <c r="F672" s="180"/>
      <c r="G672" s="180"/>
      <c r="H672" s="180">
        <f t="shared" si="41"/>
        <v>0</v>
      </c>
      <c r="I672" s="181">
        <f t="shared" si="42"/>
        <v>0</v>
      </c>
      <c r="J672" s="182">
        <f t="shared" si="43"/>
        <v>0</v>
      </c>
      <c r="K672" s="180">
        <f t="shared" si="44"/>
        <v>0</v>
      </c>
      <c r="L672" s="183"/>
      <c r="M672" s="184"/>
    </row>
    <row r="673" spans="1:13">
      <c r="A673" s="185" t="s">
        <v>1243</v>
      </c>
      <c r="B673" s="186"/>
      <c r="C673" s="187" t="s">
        <v>472</v>
      </c>
      <c r="D673" s="188" t="s">
        <v>49</v>
      </c>
      <c r="E673" s="180" t="s">
        <v>196</v>
      </c>
      <c r="F673" s="180"/>
      <c r="G673" s="180"/>
      <c r="H673" s="180">
        <f t="shared" si="41"/>
        <v>0</v>
      </c>
      <c r="I673" s="181">
        <f t="shared" si="42"/>
        <v>0</v>
      </c>
      <c r="J673" s="182">
        <f t="shared" si="43"/>
        <v>0</v>
      </c>
      <c r="K673" s="180">
        <f t="shared" si="44"/>
        <v>0</v>
      </c>
      <c r="L673" s="183"/>
      <c r="M673" s="184"/>
    </row>
    <row r="674" spans="1:13">
      <c r="A674" s="185" t="s">
        <v>1244</v>
      </c>
      <c r="B674" s="186"/>
      <c r="C674" s="187" t="s">
        <v>1063</v>
      </c>
      <c r="D674" s="188" t="s">
        <v>49</v>
      </c>
      <c r="E674" s="180" t="s">
        <v>488</v>
      </c>
      <c r="F674" s="180"/>
      <c r="G674" s="180"/>
      <c r="H674" s="180">
        <f t="shared" si="41"/>
        <v>0</v>
      </c>
      <c r="I674" s="181">
        <f t="shared" si="42"/>
        <v>0</v>
      </c>
      <c r="J674" s="182">
        <f t="shared" si="43"/>
        <v>0</v>
      </c>
      <c r="K674" s="180">
        <f t="shared" si="44"/>
        <v>0</v>
      </c>
      <c r="L674" s="183"/>
      <c r="M674" s="184"/>
    </row>
    <row r="675" spans="1:13">
      <c r="A675" s="185" t="s">
        <v>1245</v>
      </c>
      <c r="B675" s="186"/>
      <c r="C675" s="187" t="s">
        <v>958</v>
      </c>
      <c r="D675" s="188" t="s">
        <v>49</v>
      </c>
      <c r="E675" s="180" t="s">
        <v>488</v>
      </c>
      <c r="F675" s="180"/>
      <c r="G675" s="180"/>
      <c r="H675" s="180">
        <f t="shared" si="41"/>
        <v>0</v>
      </c>
      <c r="I675" s="181">
        <f t="shared" si="42"/>
        <v>0</v>
      </c>
      <c r="J675" s="182">
        <f t="shared" si="43"/>
        <v>0</v>
      </c>
      <c r="K675" s="180">
        <f t="shared" si="44"/>
        <v>0</v>
      </c>
      <c r="L675" s="183"/>
      <c r="M675" s="184"/>
    </row>
    <row r="676" spans="1:13">
      <c r="A676" s="185" t="s">
        <v>1246</v>
      </c>
      <c r="B676" s="186"/>
      <c r="C676" s="187" t="s">
        <v>960</v>
      </c>
      <c r="D676" s="188" t="s">
        <v>49</v>
      </c>
      <c r="E676" s="180" t="s">
        <v>196</v>
      </c>
      <c r="F676" s="180"/>
      <c r="G676" s="180"/>
      <c r="H676" s="180">
        <f t="shared" si="41"/>
        <v>0</v>
      </c>
      <c r="I676" s="181">
        <f t="shared" si="42"/>
        <v>0</v>
      </c>
      <c r="J676" s="182">
        <f t="shared" si="43"/>
        <v>0</v>
      </c>
      <c r="K676" s="180">
        <f t="shared" si="44"/>
        <v>0</v>
      </c>
      <c r="L676" s="183"/>
      <c r="M676" s="184"/>
    </row>
    <row r="677" spans="1:13">
      <c r="A677" s="185"/>
      <c r="B677" s="186"/>
      <c r="C677" s="187"/>
      <c r="D677" s="188"/>
      <c r="E677" s="180"/>
      <c r="F677" s="180"/>
      <c r="G677" s="180"/>
      <c r="H677" s="180">
        <f t="shared" si="41"/>
        <v>0</v>
      </c>
      <c r="I677" s="181">
        <f t="shared" si="42"/>
        <v>0</v>
      </c>
      <c r="J677" s="182">
        <f t="shared" si="43"/>
        <v>0</v>
      </c>
      <c r="K677" s="180">
        <f t="shared" si="44"/>
        <v>0</v>
      </c>
      <c r="L677" s="183"/>
      <c r="M677" s="184"/>
    </row>
    <row r="678" spans="1:13">
      <c r="A678" s="175" t="s">
        <v>1247</v>
      </c>
      <c r="B678" s="186"/>
      <c r="C678" s="177" t="s">
        <v>1248</v>
      </c>
      <c r="D678" s="178" t="s">
        <v>49</v>
      </c>
      <c r="E678" s="189">
        <v>1</v>
      </c>
      <c r="F678" s="180"/>
      <c r="G678" s="180"/>
      <c r="H678" s="180">
        <f t="shared" si="41"/>
        <v>0</v>
      </c>
      <c r="I678" s="181">
        <f t="shared" si="42"/>
        <v>0</v>
      </c>
      <c r="J678" s="182">
        <f t="shared" si="43"/>
        <v>0</v>
      </c>
      <c r="K678" s="180">
        <f t="shared" si="44"/>
        <v>0</v>
      </c>
      <c r="L678" s="183"/>
      <c r="M678" s="184"/>
    </row>
    <row r="679" spans="1:13">
      <c r="A679" s="185" t="s">
        <v>1249</v>
      </c>
      <c r="B679" s="186"/>
      <c r="C679" s="187" t="s">
        <v>526</v>
      </c>
      <c r="D679" s="188" t="s">
        <v>49</v>
      </c>
      <c r="E679" s="180" t="s">
        <v>196</v>
      </c>
      <c r="F679" s="180"/>
      <c r="G679" s="180"/>
      <c r="H679" s="180">
        <f t="shared" si="41"/>
        <v>0</v>
      </c>
      <c r="I679" s="181">
        <f t="shared" si="42"/>
        <v>0</v>
      </c>
      <c r="J679" s="182">
        <f t="shared" si="43"/>
        <v>0</v>
      </c>
      <c r="K679" s="180">
        <f t="shared" si="44"/>
        <v>0</v>
      </c>
      <c r="L679" s="183"/>
      <c r="M679" s="184"/>
    </row>
    <row r="680" spans="1:13">
      <c r="A680" s="185" t="s">
        <v>1250</v>
      </c>
      <c r="B680" s="186"/>
      <c r="C680" s="187" t="s">
        <v>793</v>
      </c>
      <c r="D680" s="188" t="s">
        <v>49</v>
      </c>
      <c r="E680" s="180" t="s">
        <v>444</v>
      </c>
      <c r="F680" s="180"/>
      <c r="G680" s="180"/>
      <c r="H680" s="180">
        <f t="shared" si="41"/>
        <v>0</v>
      </c>
      <c r="I680" s="181">
        <f t="shared" si="42"/>
        <v>0</v>
      </c>
      <c r="J680" s="182">
        <f t="shared" si="43"/>
        <v>0</v>
      </c>
      <c r="K680" s="180">
        <f t="shared" si="44"/>
        <v>0</v>
      </c>
      <c r="L680" s="183"/>
      <c r="M680" s="184"/>
    </row>
    <row r="681" spans="1:13" ht="20.399999999999999">
      <c r="A681" s="185" t="s">
        <v>1251</v>
      </c>
      <c r="B681" s="186"/>
      <c r="C681" s="187" t="s">
        <v>528</v>
      </c>
      <c r="D681" s="188" t="s">
        <v>49</v>
      </c>
      <c r="E681" s="180" t="s">
        <v>196</v>
      </c>
      <c r="F681" s="180"/>
      <c r="G681" s="180"/>
      <c r="H681" s="180">
        <f t="shared" si="41"/>
        <v>0</v>
      </c>
      <c r="I681" s="181">
        <f t="shared" si="42"/>
        <v>0</v>
      </c>
      <c r="J681" s="182">
        <f t="shared" si="43"/>
        <v>0</v>
      </c>
      <c r="K681" s="180">
        <f t="shared" si="44"/>
        <v>0</v>
      </c>
      <c r="L681" s="183"/>
      <c r="M681" s="184"/>
    </row>
    <row r="682" spans="1:13">
      <c r="A682" s="185" t="s">
        <v>1252</v>
      </c>
      <c r="B682" s="186"/>
      <c r="C682" s="187" t="s">
        <v>441</v>
      </c>
      <c r="D682" s="188" t="s">
        <v>49</v>
      </c>
      <c r="E682" s="180" t="s">
        <v>1018</v>
      </c>
      <c r="F682" s="180"/>
      <c r="G682" s="180"/>
      <c r="H682" s="180">
        <f t="shared" si="41"/>
        <v>0</v>
      </c>
      <c r="I682" s="181">
        <f t="shared" si="42"/>
        <v>0</v>
      </c>
      <c r="J682" s="182">
        <f t="shared" si="43"/>
        <v>0</v>
      </c>
      <c r="K682" s="180">
        <f t="shared" si="44"/>
        <v>0</v>
      </c>
      <c r="L682" s="183"/>
      <c r="M682" s="184"/>
    </row>
    <row r="683" spans="1:13">
      <c r="A683" s="185" t="s">
        <v>1253</v>
      </c>
      <c r="B683" s="186"/>
      <c r="C683" s="187" t="s">
        <v>442</v>
      </c>
      <c r="D683" s="188" t="s">
        <v>49</v>
      </c>
      <c r="E683" s="180" t="s">
        <v>1020</v>
      </c>
      <c r="F683" s="180"/>
      <c r="G683" s="180"/>
      <c r="H683" s="180">
        <f t="shared" si="41"/>
        <v>0</v>
      </c>
      <c r="I683" s="181">
        <f t="shared" si="42"/>
        <v>0</v>
      </c>
      <c r="J683" s="182">
        <f t="shared" si="43"/>
        <v>0</v>
      </c>
      <c r="K683" s="180">
        <f t="shared" si="44"/>
        <v>0</v>
      </c>
      <c r="L683" s="183"/>
      <c r="M683" s="184"/>
    </row>
    <row r="684" spans="1:13">
      <c r="A684" s="185" t="s">
        <v>1254</v>
      </c>
      <c r="B684" s="186"/>
      <c r="C684" s="187" t="s">
        <v>443</v>
      </c>
      <c r="D684" s="188" t="s">
        <v>49</v>
      </c>
      <c r="E684" s="180" t="s">
        <v>1020</v>
      </c>
      <c r="F684" s="180"/>
      <c r="G684" s="180"/>
      <c r="H684" s="180">
        <f t="shared" si="41"/>
        <v>0</v>
      </c>
      <c r="I684" s="181">
        <f t="shared" si="42"/>
        <v>0</v>
      </c>
      <c r="J684" s="182">
        <f t="shared" si="43"/>
        <v>0</v>
      </c>
      <c r="K684" s="180">
        <f t="shared" si="44"/>
        <v>0</v>
      </c>
      <c r="L684" s="183"/>
      <c r="M684" s="184"/>
    </row>
    <row r="685" spans="1:13">
      <c r="A685" s="185" t="s">
        <v>1255</v>
      </c>
      <c r="B685" s="186"/>
      <c r="C685" s="187" t="s">
        <v>535</v>
      </c>
      <c r="D685" s="188" t="s">
        <v>49</v>
      </c>
      <c r="E685" s="180" t="s">
        <v>196</v>
      </c>
      <c r="F685" s="180"/>
      <c r="G685" s="180"/>
      <c r="H685" s="180">
        <f t="shared" si="41"/>
        <v>0</v>
      </c>
      <c r="I685" s="181">
        <f t="shared" si="42"/>
        <v>0</v>
      </c>
      <c r="J685" s="182">
        <f t="shared" si="43"/>
        <v>0</v>
      </c>
      <c r="K685" s="180">
        <f t="shared" si="44"/>
        <v>0</v>
      </c>
      <c r="L685" s="183"/>
      <c r="M685" s="184"/>
    </row>
    <row r="686" spans="1:13">
      <c r="A686" s="185" t="s">
        <v>1256</v>
      </c>
      <c r="B686" s="186"/>
      <c r="C686" s="187" t="s">
        <v>807</v>
      </c>
      <c r="D686" s="188" t="s">
        <v>49</v>
      </c>
      <c r="E686" s="180" t="s">
        <v>458</v>
      </c>
      <c r="F686" s="180"/>
      <c r="G686" s="180"/>
      <c r="H686" s="180">
        <f t="shared" si="41"/>
        <v>0</v>
      </c>
      <c r="I686" s="181">
        <f t="shared" si="42"/>
        <v>0</v>
      </c>
      <c r="J686" s="182">
        <f t="shared" si="43"/>
        <v>0</v>
      </c>
      <c r="K686" s="180">
        <f t="shared" si="44"/>
        <v>0</v>
      </c>
      <c r="L686" s="183"/>
      <c r="M686" s="184"/>
    </row>
    <row r="687" spans="1:13">
      <c r="A687" s="185" t="s">
        <v>1257</v>
      </c>
      <c r="B687" s="186"/>
      <c r="C687" s="187" t="s">
        <v>445</v>
      </c>
      <c r="D687" s="188" t="s">
        <v>49</v>
      </c>
      <c r="E687" s="180" t="s">
        <v>193</v>
      </c>
      <c r="F687" s="180"/>
      <c r="G687" s="180"/>
      <c r="H687" s="180">
        <f t="shared" si="41"/>
        <v>0</v>
      </c>
      <c r="I687" s="181">
        <f t="shared" si="42"/>
        <v>0</v>
      </c>
      <c r="J687" s="182">
        <f t="shared" si="43"/>
        <v>0</v>
      </c>
      <c r="K687" s="180">
        <f t="shared" si="44"/>
        <v>0</v>
      </c>
      <c r="L687" s="183"/>
      <c r="M687" s="184"/>
    </row>
    <row r="688" spans="1:13">
      <c r="A688" s="185" t="s">
        <v>1258</v>
      </c>
      <c r="B688" s="186"/>
      <c r="C688" s="187" t="s">
        <v>446</v>
      </c>
      <c r="D688" s="188" t="s">
        <v>49</v>
      </c>
      <c r="E688" s="180" t="s">
        <v>1078</v>
      </c>
      <c r="F688" s="180"/>
      <c r="G688" s="180"/>
      <c r="H688" s="180">
        <f t="shared" si="41"/>
        <v>0</v>
      </c>
      <c r="I688" s="181">
        <f t="shared" si="42"/>
        <v>0</v>
      </c>
      <c r="J688" s="182">
        <f t="shared" si="43"/>
        <v>0</v>
      </c>
      <c r="K688" s="180">
        <f t="shared" si="44"/>
        <v>0</v>
      </c>
      <c r="L688" s="183"/>
      <c r="M688" s="184"/>
    </row>
    <row r="689" spans="1:13">
      <c r="A689" s="185" t="s">
        <v>1259</v>
      </c>
      <c r="B689" s="186"/>
      <c r="C689" s="187" t="s">
        <v>1028</v>
      </c>
      <c r="D689" s="188" t="s">
        <v>49</v>
      </c>
      <c r="E689" s="180" t="s">
        <v>444</v>
      </c>
      <c r="F689" s="180"/>
      <c r="G689" s="180"/>
      <c r="H689" s="180">
        <f t="shared" si="41"/>
        <v>0</v>
      </c>
      <c r="I689" s="181">
        <f t="shared" si="42"/>
        <v>0</v>
      </c>
      <c r="J689" s="182">
        <f t="shared" si="43"/>
        <v>0</v>
      </c>
      <c r="K689" s="180">
        <f t="shared" si="44"/>
        <v>0</v>
      </c>
      <c r="L689" s="183"/>
      <c r="M689" s="184"/>
    </row>
    <row r="690" spans="1:13">
      <c r="A690" s="185" t="s">
        <v>1260</v>
      </c>
      <c r="B690" s="186"/>
      <c r="C690" s="187" t="s">
        <v>448</v>
      </c>
      <c r="D690" s="188" t="s">
        <v>49</v>
      </c>
      <c r="E690" s="180" t="s">
        <v>878</v>
      </c>
      <c r="F690" s="180"/>
      <c r="G690" s="180"/>
      <c r="H690" s="180">
        <f t="shared" si="41"/>
        <v>0</v>
      </c>
      <c r="I690" s="181">
        <f t="shared" si="42"/>
        <v>0</v>
      </c>
      <c r="J690" s="182">
        <f t="shared" si="43"/>
        <v>0</v>
      </c>
      <c r="K690" s="180">
        <f t="shared" si="44"/>
        <v>0</v>
      </c>
      <c r="L690" s="183"/>
      <c r="M690" s="184"/>
    </row>
    <row r="691" spans="1:13">
      <c r="A691" s="185" t="s">
        <v>1261</v>
      </c>
      <c r="B691" s="186"/>
      <c r="C691" s="187" t="s">
        <v>450</v>
      </c>
      <c r="D691" s="188" t="s">
        <v>49</v>
      </c>
      <c r="E691" s="180" t="s">
        <v>449</v>
      </c>
      <c r="F691" s="180"/>
      <c r="G691" s="180"/>
      <c r="H691" s="180">
        <f t="shared" si="41"/>
        <v>0</v>
      </c>
      <c r="I691" s="181">
        <f t="shared" si="42"/>
        <v>0</v>
      </c>
      <c r="J691" s="182">
        <f t="shared" si="43"/>
        <v>0</v>
      </c>
      <c r="K691" s="180">
        <f t="shared" si="44"/>
        <v>0</v>
      </c>
      <c r="L691" s="183"/>
      <c r="M691" s="184"/>
    </row>
    <row r="692" spans="1:13">
      <c r="A692" s="185" t="s">
        <v>1262</v>
      </c>
      <c r="B692" s="186"/>
      <c r="C692" s="187" t="s">
        <v>451</v>
      </c>
      <c r="D692" s="188" t="s">
        <v>49</v>
      </c>
      <c r="E692" s="180" t="s">
        <v>447</v>
      </c>
      <c r="F692" s="180"/>
      <c r="G692" s="180"/>
      <c r="H692" s="180">
        <f t="shared" si="41"/>
        <v>0</v>
      </c>
      <c r="I692" s="181">
        <f t="shared" si="42"/>
        <v>0</v>
      </c>
      <c r="J692" s="182">
        <f t="shared" si="43"/>
        <v>0</v>
      </c>
      <c r="K692" s="180">
        <f t="shared" si="44"/>
        <v>0</v>
      </c>
      <c r="L692" s="183"/>
      <c r="M692" s="184"/>
    </row>
    <row r="693" spans="1:13" ht="20.399999999999999">
      <c r="A693" s="185" t="s">
        <v>1263</v>
      </c>
      <c r="B693" s="186"/>
      <c r="C693" s="187" t="s">
        <v>1264</v>
      </c>
      <c r="D693" s="188" t="s">
        <v>49</v>
      </c>
      <c r="E693" s="180" t="s">
        <v>196</v>
      </c>
      <c r="F693" s="180"/>
      <c r="G693" s="180"/>
      <c r="H693" s="180">
        <f t="shared" si="41"/>
        <v>0</v>
      </c>
      <c r="I693" s="181">
        <f t="shared" si="42"/>
        <v>0</v>
      </c>
      <c r="J693" s="182">
        <f t="shared" si="43"/>
        <v>0</v>
      </c>
      <c r="K693" s="180">
        <f t="shared" si="44"/>
        <v>0</v>
      </c>
      <c r="L693" s="183"/>
      <c r="M693" s="184"/>
    </row>
    <row r="694" spans="1:13" ht="20.399999999999999">
      <c r="A694" s="185" t="s">
        <v>1265</v>
      </c>
      <c r="B694" s="186"/>
      <c r="C694" s="187" t="s">
        <v>1035</v>
      </c>
      <c r="D694" s="188" t="s">
        <v>49</v>
      </c>
      <c r="E694" s="180" t="s">
        <v>444</v>
      </c>
      <c r="F694" s="180"/>
      <c r="G694" s="180"/>
      <c r="H694" s="180">
        <f t="shared" si="41"/>
        <v>0</v>
      </c>
      <c r="I694" s="181">
        <f t="shared" si="42"/>
        <v>0</v>
      </c>
      <c r="J694" s="182">
        <f t="shared" si="43"/>
        <v>0</v>
      </c>
      <c r="K694" s="180">
        <f t="shared" si="44"/>
        <v>0</v>
      </c>
      <c r="L694" s="183"/>
      <c r="M694" s="184"/>
    </row>
    <row r="695" spans="1:13">
      <c r="A695" s="185" t="s">
        <v>1266</v>
      </c>
      <c r="B695" s="186"/>
      <c r="C695" s="187" t="s">
        <v>626</v>
      </c>
      <c r="D695" s="188" t="s">
        <v>49</v>
      </c>
      <c r="E695" s="180" t="s">
        <v>444</v>
      </c>
      <c r="F695" s="180"/>
      <c r="G695" s="180"/>
      <c r="H695" s="180">
        <f t="shared" si="41"/>
        <v>0</v>
      </c>
      <c r="I695" s="181">
        <f t="shared" si="42"/>
        <v>0</v>
      </c>
      <c r="J695" s="182">
        <f t="shared" si="43"/>
        <v>0</v>
      </c>
      <c r="K695" s="180">
        <f t="shared" si="44"/>
        <v>0</v>
      </c>
      <c r="L695" s="183"/>
      <c r="M695" s="184"/>
    </row>
    <row r="696" spans="1:13">
      <c r="A696" s="185" t="s">
        <v>1267</v>
      </c>
      <c r="B696" s="186"/>
      <c r="C696" s="187" t="s">
        <v>461</v>
      </c>
      <c r="D696" s="188" t="s">
        <v>49</v>
      </c>
      <c r="E696" s="180" t="s">
        <v>196</v>
      </c>
      <c r="F696" s="180"/>
      <c r="G696" s="180"/>
      <c r="H696" s="180">
        <f t="shared" si="41"/>
        <v>0</v>
      </c>
      <c r="I696" s="181">
        <f t="shared" si="42"/>
        <v>0</v>
      </c>
      <c r="J696" s="182">
        <f t="shared" si="43"/>
        <v>0</v>
      </c>
      <c r="K696" s="180">
        <f t="shared" si="44"/>
        <v>0</v>
      </c>
      <c r="L696" s="183"/>
      <c r="M696" s="184"/>
    </row>
    <row r="697" spans="1:13">
      <c r="A697" s="185" t="s">
        <v>1268</v>
      </c>
      <c r="B697" s="186"/>
      <c r="C697" s="187" t="s">
        <v>462</v>
      </c>
      <c r="D697" s="188" t="s">
        <v>49</v>
      </c>
      <c r="E697" s="180" t="s">
        <v>196</v>
      </c>
      <c r="F697" s="180"/>
      <c r="G697" s="180"/>
      <c r="H697" s="180">
        <f t="shared" si="41"/>
        <v>0</v>
      </c>
      <c r="I697" s="181">
        <f t="shared" si="42"/>
        <v>0</v>
      </c>
      <c r="J697" s="182">
        <f t="shared" si="43"/>
        <v>0</v>
      </c>
      <c r="K697" s="180">
        <f t="shared" si="44"/>
        <v>0</v>
      </c>
      <c r="L697" s="183"/>
      <c r="M697" s="184"/>
    </row>
    <row r="698" spans="1:13">
      <c r="A698" s="185" t="s">
        <v>1269</v>
      </c>
      <c r="B698" s="186"/>
      <c r="C698" s="187" t="s">
        <v>572</v>
      </c>
      <c r="D698" s="188" t="s">
        <v>49</v>
      </c>
      <c r="E698" s="180" t="s">
        <v>447</v>
      </c>
      <c r="F698" s="180"/>
      <c r="G698" s="180"/>
      <c r="H698" s="180">
        <f t="shared" si="41"/>
        <v>0</v>
      </c>
      <c r="I698" s="181">
        <f t="shared" si="42"/>
        <v>0</v>
      </c>
      <c r="J698" s="182">
        <f t="shared" si="43"/>
        <v>0</v>
      </c>
      <c r="K698" s="180">
        <f t="shared" si="44"/>
        <v>0</v>
      </c>
      <c r="L698" s="183"/>
      <c r="M698" s="184"/>
    </row>
    <row r="699" spans="1:13">
      <c r="A699" s="185" t="s">
        <v>1270</v>
      </c>
      <c r="B699" s="186"/>
      <c r="C699" s="187" t="s">
        <v>574</v>
      </c>
      <c r="D699" s="188" t="s">
        <v>49</v>
      </c>
      <c r="E699" s="180" t="s">
        <v>447</v>
      </c>
      <c r="F699" s="180"/>
      <c r="G699" s="180"/>
      <c r="H699" s="180">
        <f t="shared" si="41"/>
        <v>0</v>
      </c>
      <c r="I699" s="181">
        <f t="shared" si="42"/>
        <v>0</v>
      </c>
      <c r="J699" s="182">
        <f t="shared" si="43"/>
        <v>0</v>
      </c>
      <c r="K699" s="180">
        <f t="shared" si="44"/>
        <v>0</v>
      </c>
      <c r="L699" s="183"/>
      <c r="M699" s="184"/>
    </row>
    <row r="700" spans="1:13">
      <c r="A700" s="185" t="s">
        <v>1271</v>
      </c>
      <c r="B700" s="186"/>
      <c r="C700" s="187" t="s">
        <v>574</v>
      </c>
      <c r="D700" s="188" t="s">
        <v>49</v>
      </c>
      <c r="E700" s="180" t="s">
        <v>444</v>
      </c>
      <c r="F700" s="180"/>
      <c r="G700" s="180"/>
      <c r="H700" s="180">
        <f t="shared" si="41"/>
        <v>0</v>
      </c>
      <c r="I700" s="181">
        <f t="shared" si="42"/>
        <v>0</v>
      </c>
      <c r="J700" s="182">
        <f t="shared" si="43"/>
        <v>0</v>
      </c>
      <c r="K700" s="180">
        <f t="shared" si="44"/>
        <v>0</v>
      </c>
      <c r="L700" s="183"/>
      <c r="M700" s="184"/>
    </row>
    <row r="701" spans="1:13">
      <c r="A701" s="185" t="s">
        <v>1272</v>
      </c>
      <c r="B701" s="186"/>
      <c r="C701" s="187" t="s">
        <v>576</v>
      </c>
      <c r="D701" s="188" t="s">
        <v>49</v>
      </c>
      <c r="E701" s="180" t="s">
        <v>458</v>
      </c>
      <c r="F701" s="180"/>
      <c r="G701" s="180"/>
      <c r="H701" s="180">
        <f t="shared" si="41"/>
        <v>0</v>
      </c>
      <c r="I701" s="181">
        <f t="shared" si="42"/>
        <v>0</v>
      </c>
      <c r="J701" s="182">
        <f t="shared" si="43"/>
        <v>0</v>
      </c>
      <c r="K701" s="180">
        <f t="shared" si="44"/>
        <v>0</v>
      </c>
      <c r="L701" s="183"/>
      <c r="M701" s="184"/>
    </row>
    <row r="702" spans="1:13">
      <c r="A702" s="185" t="s">
        <v>1273</v>
      </c>
      <c r="B702" s="186"/>
      <c r="C702" s="187" t="s">
        <v>636</v>
      </c>
      <c r="D702" s="188" t="s">
        <v>49</v>
      </c>
      <c r="E702" s="180" t="s">
        <v>444</v>
      </c>
      <c r="F702" s="180"/>
      <c r="G702" s="180"/>
      <c r="H702" s="180">
        <f t="shared" si="41"/>
        <v>0</v>
      </c>
      <c r="I702" s="181">
        <f t="shared" si="42"/>
        <v>0</v>
      </c>
      <c r="J702" s="182">
        <f t="shared" si="43"/>
        <v>0</v>
      </c>
      <c r="K702" s="180">
        <f t="shared" si="44"/>
        <v>0</v>
      </c>
      <c r="L702" s="183"/>
      <c r="M702" s="184"/>
    </row>
    <row r="703" spans="1:13">
      <c r="A703" s="185" t="s">
        <v>1274</v>
      </c>
      <c r="B703" s="186"/>
      <c r="C703" s="187" t="s">
        <v>578</v>
      </c>
      <c r="D703" s="188" t="s">
        <v>49</v>
      </c>
      <c r="E703" s="180" t="s">
        <v>447</v>
      </c>
      <c r="F703" s="180"/>
      <c r="G703" s="180"/>
      <c r="H703" s="180">
        <f t="shared" si="41"/>
        <v>0</v>
      </c>
      <c r="I703" s="181">
        <f t="shared" si="42"/>
        <v>0</v>
      </c>
      <c r="J703" s="182">
        <f t="shared" si="43"/>
        <v>0</v>
      </c>
      <c r="K703" s="180">
        <f t="shared" si="44"/>
        <v>0</v>
      </c>
      <c r="L703" s="183"/>
      <c r="M703" s="184"/>
    </row>
    <row r="704" spans="1:13">
      <c r="A704" s="185" t="s">
        <v>1275</v>
      </c>
      <c r="B704" s="186"/>
      <c r="C704" s="187" t="s">
        <v>639</v>
      </c>
      <c r="D704" s="188" t="s">
        <v>49</v>
      </c>
      <c r="E704" s="180" t="s">
        <v>444</v>
      </c>
      <c r="F704" s="180"/>
      <c r="G704" s="180"/>
      <c r="H704" s="180">
        <f t="shared" si="41"/>
        <v>0</v>
      </c>
      <c r="I704" s="181">
        <f t="shared" si="42"/>
        <v>0</v>
      </c>
      <c r="J704" s="182">
        <f t="shared" si="43"/>
        <v>0</v>
      </c>
      <c r="K704" s="180">
        <f t="shared" si="44"/>
        <v>0</v>
      </c>
      <c r="L704" s="183"/>
      <c r="M704" s="184"/>
    </row>
    <row r="705" spans="1:13">
      <c r="A705" s="185" t="s">
        <v>1276</v>
      </c>
      <c r="B705" s="186"/>
      <c r="C705" s="187" t="s">
        <v>641</v>
      </c>
      <c r="D705" s="188" t="s">
        <v>49</v>
      </c>
      <c r="E705" s="180" t="s">
        <v>444</v>
      </c>
      <c r="F705" s="180"/>
      <c r="G705" s="180"/>
      <c r="H705" s="180">
        <f t="shared" si="41"/>
        <v>0</v>
      </c>
      <c r="I705" s="181">
        <f t="shared" si="42"/>
        <v>0</v>
      </c>
      <c r="J705" s="182">
        <f t="shared" si="43"/>
        <v>0</v>
      </c>
      <c r="K705" s="180">
        <f t="shared" si="44"/>
        <v>0</v>
      </c>
      <c r="L705" s="183"/>
      <c r="M705" s="184"/>
    </row>
    <row r="706" spans="1:13">
      <c r="A706" s="185" t="s">
        <v>1277</v>
      </c>
      <c r="B706" s="186"/>
      <c r="C706" s="187" t="s">
        <v>582</v>
      </c>
      <c r="D706" s="188" t="s">
        <v>49</v>
      </c>
      <c r="E706" s="180" t="s">
        <v>447</v>
      </c>
      <c r="F706" s="180"/>
      <c r="G706" s="180"/>
      <c r="H706" s="180">
        <f t="shared" si="41"/>
        <v>0</v>
      </c>
      <c r="I706" s="181">
        <f t="shared" si="42"/>
        <v>0</v>
      </c>
      <c r="J706" s="182">
        <f t="shared" si="43"/>
        <v>0</v>
      </c>
      <c r="K706" s="180">
        <f t="shared" si="44"/>
        <v>0</v>
      </c>
      <c r="L706" s="183"/>
      <c r="M706" s="184"/>
    </row>
    <row r="707" spans="1:13">
      <c r="A707" s="185" t="s">
        <v>1278</v>
      </c>
      <c r="B707" s="186"/>
      <c r="C707" s="187" t="s">
        <v>842</v>
      </c>
      <c r="D707" s="188" t="s">
        <v>49</v>
      </c>
      <c r="E707" s="180" t="s">
        <v>447</v>
      </c>
      <c r="F707" s="180"/>
      <c r="G707" s="180"/>
      <c r="H707" s="180">
        <f t="shared" si="41"/>
        <v>0</v>
      </c>
      <c r="I707" s="181">
        <f t="shared" si="42"/>
        <v>0</v>
      </c>
      <c r="J707" s="182">
        <f t="shared" si="43"/>
        <v>0</v>
      </c>
      <c r="K707" s="180">
        <f t="shared" si="44"/>
        <v>0</v>
      </c>
      <c r="L707" s="183"/>
      <c r="M707" s="184"/>
    </row>
    <row r="708" spans="1:13">
      <c r="A708" s="185" t="s">
        <v>1279</v>
      </c>
      <c r="B708" s="186"/>
      <c r="C708" s="187" t="s">
        <v>1050</v>
      </c>
      <c r="D708" s="188" t="s">
        <v>49</v>
      </c>
      <c r="E708" s="180" t="s">
        <v>444</v>
      </c>
      <c r="F708" s="180"/>
      <c r="G708" s="180"/>
      <c r="H708" s="180">
        <f t="shared" si="41"/>
        <v>0</v>
      </c>
      <c r="I708" s="181">
        <f t="shared" si="42"/>
        <v>0</v>
      </c>
      <c r="J708" s="182">
        <f t="shared" si="43"/>
        <v>0</v>
      </c>
      <c r="K708" s="180">
        <f t="shared" si="44"/>
        <v>0</v>
      </c>
      <c r="L708" s="183"/>
      <c r="M708" s="184"/>
    </row>
    <row r="709" spans="1:13">
      <c r="A709" s="185" t="s">
        <v>1280</v>
      </c>
      <c r="B709" s="186"/>
      <c r="C709" s="187" t="s">
        <v>587</v>
      </c>
      <c r="D709" s="188" t="s">
        <v>49</v>
      </c>
      <c r="E709" s="180" t="s">
        <v>444</v>
      </c>
      <c r="F709" s="180"/>
      <c r="G709" s="180"/>
      <c r="H709" s="180">
        <f t="shared" si="41"/>
        <v>0</v>
      </c>
      <c r="I709" s="181">
        <f t="shared" si="42"/>
        <v>0</v>
      </c>
      <c r="J709" s="182">
        <f t="shared" si="43"/>
        <v>0</v>
      </c>
      <c r="K709" s="180">
        <f t="shared" si="44"/>
        <v>0</v>
      </c>
      <c r="L709" s="183"/>
      <c r="M709" s="184"/>
    </row>
    <row r="710" spans="1:13">
      <c r="A710" s="185" t="s">
        <v>1281</v>
      </c>
      <c r="B710" s="186"/>
      <c r="C710" s="187" t="s">
        <v>589</v>
      </c>
      <c r="D710" s="188" t="s">
        <v>49</v>
      </c>
      <c r="E710" s="180" t="s">
        <v>444</v>
      </c>
      <c r="F710" s="180"/>
      <c r="G710" s="180"/>
      <c r="H710" s="180">
        <f t="shared" si="41"/>
        <v>0</v>
      </c>
      <c r="I710" s="181">
        <f t="shared" si="42"/>
        <v>0</v>
      </c>
      <c r="J710" s="182">
        <f t="shared" si="43"/>
        <v>0</v>
      </c>
      <c r="K710" s="180">
        <f t="shared" si="44"/>
        <v>0</v>
      </c>
      <c r="L710" s="183"/>
      <c r="M710" s="184"/>
    </row>
    <row r="711" spans="1:13">
      <c r="A711" s="185" t="s">
        <v>1282</v>
      </c>
      <c r="B711" s="186"/>
      <c r="C711" s="187" t="s">
        <v>466</v>
      </c>
      <c r="D711" s="188" t="s">
        <v>49</v>
      </c>
      <c r="E711" s="180" t="s">
        <v>196</v>
      </c>
      <c r="F711" s="180"/>
      <c r="G711" s="180"/>
      <c r="H711" s="180">
        <f t="shared" si="41"/>
        <v>0</v>
      </c>
      <c r="I711" s="181">
        <f t="shared" si="42"/>
        <v>0</v>
      </c>
      <c r="J711" s="182">
        <f t="shared" si="43"/>
        <v>0</v>
      </c>
      <c r="K711" s="180">
        <f t="shared" si="44"/>
        <v>0</v>
      </c>
      <c r="L711" s="183"/>
      <c r="M711" s="184"/>
    </row>
    <row r="712" spans="1:13">
      <c r="A712" s="185" t="s">
        <v>1283</v>
      </c>
      <c r="B712" s="186"/>
      <c r="C712" s="187" t="s">
        <v>505</v>
      </c>
      <c r="D712" s="188" t="s">
        <v>49</v>
      </c>
      <c r="E712" s="180" t="s">
        <v>196</v>
      </c>
      <c r="F712" s="180"/>
      <c r="G712" s="180"/>
      <c r="H712" s="180">
        <f t="shared" si="41"/>
        <v>0</v>
      </c>
      <c r="I712" s="181">
        <f t="shared" si="42"/>
        <v>0</v>
      </c>
      <c r="J712" s="182">
        <f t="shared" si="43"/>
        <v>0</v>
      </c>
      <c r="K712" s="180">
        <f t="shared" si="44"/>
        <v>0</v>
      </c>
      <c r="L712" s="183"/>
      <c r="M712" s="184"/>
    </row>
    <row r="713" spans="1:13">
      <c r="A713" s="185" t="s">
        <v>1284</v>
      </c>
      <c r="B713" s="186"/>
      <c r="C713" s="187" t="s">
        <v>467</v>
      </c>
      <c r="D713" s="188" t="s">
        <v>49</v>
      </c>
      <c r="E713" s="180" t="s">
        <v>196</v>
      </c>
      <c r="F713" s="180"/>
      <c r="G713" s="180"/>
      <c r="H713" s="180">
        <f t="shared" si="41"/>
        <v>0</v>
      </c>
      <c r="I713" s="181">
        <f t="shared" si="42"/>
        <v>0</v>
      </c>
      <c r="J713" s="182">
        <f t="shared" si="43"/>
        <v>0</v>
      </c>
      <c r="K713" s="180">
        <f t="shared" si="44"/>
        <v>0</v>
      </c>
      <c r="L713" s="183"/>
      <c r="M713" s="184"/>
    </row>
    <row r="714" spans="1:13">
      <c r="A714" s="185" t="s">
        <v>1285</v>
      </c>
      <c r="B714" s="186"/>
      <c r="C714" s="187" t="s">
        <v>468</v>
      </c>
      <c r="D714" s="188" t="s">
        <v>49</v>
      </c>
      <c r="E714" s="180" t="s">
        <v>196</v>
      </c>
      <c r="F714" s="180"/>
      <c r="G714" s="180"/>
      <c r="H714" s="180">
        <f t="shared" si="41"/>
        <v>0</v>
      </c>
      <c r="I714" s="181">
        <f t="shared" si="42"/>
        <v>0</v>
      </c>
      <c r="J714" s="182">
        <f t="shared" si="43"/>
        <v>0</v>
      </c>
      <c r="K714" s="180">
        <f t="shared" si="44"/>
        <v>0</v>
      </c>
      <c r="L714" s="183"/>
      <c r="M714" s="184"/>
    </row>
    <row r="715" spans="1:13">
      <c r="A715" s="185" t="s">
        <v>1286</v>
      </c>
      <c r="B715" s="186"/>
      <c r="C715" s="187" t="s">
        <v>469</v>
      </c>
      <c r="D715" s="188" t="s">
        <v>49</v>
      </c>
      <c r="E715" s="180" t="s">
        <v>196</v>
      </c>
      <c r="F715" s="180"/>
      <c r="G715" s="180"/>
      <c r="H715" s="180">
        <f t="shared" si="41"/>
        <v>0</v>
      </c>
      <c r="I715" s="181">
        <f t="shared" si="42"/>
        <v>0</v>
      </c>
      <c r="J715" s="182">
        <f t="shared" si="43"/>
        <v>0</v>
      </c>
      <c r="K715" s="180">
        <f t="shared" si="44"/>
        <v>0</v>
      </c>
      <c r="L715" s="183"/>
      <c r="M715" s="184"/>
    </row>
    <row r="716" spans="1:13">
      <c r="A716" s="185" t="s">
        <v>1287</v>
      </c>
      <c r="B716" s="186"/>
      <c r="C716" s="187" t="s">
        <v>470</v>
      </c>
      <c r="D716" s="188" t="s">
        <v>49</v>
      </c>
      <c r="E716" s="180" t="s">
        <v>196</v>
      </c>
      <c r="F716" s="180"/>
      <c r="G716" s="180"/>
      <c r="H716" s="180">
        <f t="shared" si="41"/>
        <v>0</v>
      </c>
      <c r="I716" s="181">
        <f t="shared" si="42"/>
        <v>0</v>
      </c>
      <c r="J716" s="182">
        <f t="shared" si="43"/>
        <v>0</v>
      </c>
      <c r="K716" s="180">
        <f t="shared" si="44"/>
        <v>0</v>
      </c>
      <c r="L716" s="183"/>
      <c r="M716" s="184"/>
    </row>
    <row r="717" spans="1:13">
      <c r="A717" s="185" t="s">
        <v>1288</v>
      </c>
      <c r="B717" s="188"/>
      <c r="C717" s="187" t="s">
        <v>472</v>
      </c>
      <c r="D717" s="188" t="s">
        <v>49</v>
      </c>
      <c r="E717" s="180" t="s">
        <v>196</v>
      </c>
      <c r="F717" s="180"/>
      <c r="G717" s="180"/>
      <c r="H717" s="180">
        <f t="shared" ref="H717:H780" si="45">F717+G717</f>
        <v>0</v>
      </c>
      <c r="I717" s="181">
        <f t="shared" ref="I717:I780" si="46">E717*F717</f>
        <v>0</v>
      </c>
      <c r="J717" s="182">
        <f t="shared" ref="J717:J780" si="47">E717*G717</f>
        <v>0</v>
      </c>
      <c r="K717" s="180">
        <f t="shared" ref="K717:K780" si="48">I717+J717</f>
        <v>0</v>
      </c>
      <c r="L717" s="183"/>
      <c r="M717" s="184"/>
    </row>
    <row r="718" spans="1:13">
      <c r="A718" s="185" t="s">
        <v>1289</v>
      </c>
      <c r="B718" s="188"/>
      <c r="C718" s="187" t="s">
        <v>958</v>
      </c>
      <c r="D718" s="188" t="s">
        <v>49</v>
      </c>
      <c r="E718" s="180" t="s">
        <v>488</v>
      </c>
      <c r="F718" s="180"/>
      <c r="G718" s="180"/>
      <c r="H718" s="180">
        <f t="shared" si="45"/>
        <v>0</v>
      </c>
      <c r="I718" s="181">
        <f t="shared" si="46"/>
        <v>0</v>
      </c>
      <c r="J718" s="182">
        <f t="shared" si="47"/>
        <v>0</v>
      </c>
      <c r="K718" s="180">
        <f t="shared" si="48"/>
        <v>0</v>
      </c>
      <c r="L718" s="183"/>
      <c r="M718" s="184"/>
    </row>
    <row r="719" spans="1:13">
      <c r="A719" s="185" t="s">
        <v>1290</v>
      </c>
      <c r="B719" s="186"/>
      <c r="C719" s="187" t="s">
        <v>960</v>
      </c>
      <c r="D719" s="188" t="s">
        <v>49</v>
      </c>
      <c r="E719" s="180" t="s">
        <v>196</v>
      </c>
      <c r="F719" s="180"/>
      <c r="G719" s="180"/>
      <c r="H719" s="180">
        <f t="shared" si="45"/>
        <v>0</v>
      </c>
      <c r="I719" s="181">
        <f t="shared" si="46"/>
        <v>0</v>
      </c>
      <c r="J719" s="182">
        <f t="shared" si="47"/>
        <v>0</v>
      </c>
      <c r="K719" s="180">
        <f t="shared" si="48"/>
        <v>0</v>
      </c>
      <c r="L719" s="183"/>
      <c r="M719" s="184"/>
    </row>
    <row r="720" spans="1:13">
      <c r="A720" s="185"/>
      <c r="B720" s="186"/>
      <c r="C720" s="187"/>
      <c r="D720" s="188"/>
      <c r="E720" s="180"/>
      <c r="F720" s="180"/>
      <c r="G720" s="180"/>
      <c r="H720" s="180">
        <f t="shared" si="45"/>
        <v>0</v>
      </c>
      <c r="I720" s="181">
        <f t="shared" si="46"/>
        <v>0</v>
      </c>
      <c r="J720" s="182">
        <f t="shared" si="47"/>
        <v>0</v>
      </c>
      <c r="K720" s="180">
        <f t="shared" si="48"/>
        <v>0</v>
      </c>
      <c r="L720" s="183"/>
      <c r="M720" s="184"/>
    </row>
    <row r="721" spans="1:13">
      <c r="A721" s="175" t="s">
        <v>1291</v>
      </c>
      <c r="B721" s="186"/>
      <c r="C721" s="177" t="s">
        <v>1292</v>
      </c>
      <c r="D721" s="178" t="s">
        <v>49</v>
      </c>
      <c r="E721" s="189">
        <v>1</v>
      </c>
      <c r="F721" s="180"/>
      <c r="G721" s="180"/>
      <c r="H721" s="180">
        <f t="shared" si="45"/>
        <v>0</v>
      </c>
      <c r="I721" s="181">
        <f t="shared" si="46"/>
        <v>0</v>
      </c>
      <c r="J721" s="182">
        <f t="shared" si="47"/>
        <v>0</v>
      </c>
      <c r="K721" s="180">
        <f t="shared" si="48"/>
        <v>0</v>
      </c>
      <c r="L721" s="183"/>
      <c r="M721" s="184"/>
    </row>
    <row r="722" spans="1:13">
      <c r="A722" s="185" t="s">
        <v>1293</v>
      </c>
      <c r="B722" s="186"/>
      <c r="C722" s="187" t="s">
        <v>526</v>
      </c>
      <c r="D722" s="188" t="s">
        <v>49</v>
      </c>
      <c r="E722" s="180" t="s">
        <v>196</v>
      </c>
      <c r="F722" s="180"/>
      <c r="G722" s="180"/>
      <c r="H722" s="180">
        <f t="shared" si="45"/>
        <v>0</v>
      </c>
      <c r="I722" s="181">
        <f t="shared" si="46"/>
        <v>0</v>
      </c>
      <c r="J722" s="182">
        <f t="shared" si="47"/>
        <v>0</v>
      </c>
      <c r="K722" s="180">
        <f t="shared" si="48"/>
        <v>0</v>
      </c>
      <c r="L722" s="183"/>
      <c r="M722" s="184"/>
    </row>
    <row r="723" spans="1:13">
      <c r="A723" s="185" t="s">
        <v>1294</v>
      </c>
      <c r="B723" s="186"/>
      <c r="C723" s="187" t="s">
        <v>793</v>
      </c>
      <c r="D723" s="188" t="s">
        <v>49</v>
      </c>
      <c r="E723" s="180" t="s">
        <v>444</v>
      </c>
      <c r="F723" s="180"/>
      <c r="G723" s="180"/>
      <c r="H723" s="180">
        <f t="shared" si="45"/>
        <v>0</v>
      </c>
      <c r="I723" s="181">
        <f t="shared" si="46"/>
        <v>0</v>
      </c>
      <c r="J723" s="182">
        <f t="shared" si="47"/>
        <v>0</v>
      </c>
      <c r="K723" s="180">
        <f t="shared" si="48"/>
        <v>0</v>
      </c>
      <c r="L723" s="183"/>
      <c r="M723" s="184"/>
    </row>
    <row r="724" spans="1:13" ht="20.399999999999999">
      <c r="A724" s="185" t="s">
        <v>1295</v>
      </c>
      <c r="B724" s="186"/>
      <c r="C724" s="187" t="s">
        <v>528</v>
      </c>
      <c r="D724" s="188" t="s">
        <v>49</v>
      </c>
      <c r="E724" s="180" t="s">
        <v>196</v>
      </c>
      <c r="F724" s="180"/>
      <c r="G724" s="180"/>
      <c r="H724" s="180">
        <f t="shared" si="45"/>
        <v>0</v>
      </c>
      <c r="I724" s="181">
        <f t="shared" si="46"/>
        <v>0</v>
      </c>
      <c r="J724" s="182">
        <f t="shared" si="47"/>
        <v>0</v>
      </c>
      <c r="K724" s="180">
        <f t="shared" si="48"/>
        <v>0</v>
      </c>
      <c r="L724" s="183"/>
      <c r="M724" s="184"/>
    </row>
    <row r="725" spans="1:13">
      <c r="A725" s="185" t="s">
        <v>1296</v>
      </c>
      <c r="B725" s="186"/>
      <c r="C725" s="187" t="s">
        <v>441</v>
      </c>
      <c r="D725" s="188" t="s">
        <v>49</v>
      </c>
      <c r="E725" s="180" t="s">
        <v>1018</v>
      </c>
      <c r="F725" s="180"/>
      <c r="G725" s="180"/>
      <c r="H725" s="180">
        <f t="shared" si="45"/>
        <v>0</v>
      </c>
      <c r="I725" s="181">
        <f t="shared" si="46"/>
        <v>0</v>
      </c>
      <c r="J725" s="182">
        <f t="shared" si="47"/>
        <v>0</v>
      </c>
      <c r="K725" s="180">
        <f t="shared" si="48"/>
        <v>0</v>
      </c>
      <c r="L725" s="183"/>
      <c r="M725" s="184"/>
    </row>
    <row r="726" spans="1:13">
      <c r="A726" s="185" t="s">
        <v>1297</v>
      </c>
      <c r="B726" s="186"/>
      <c r="C726" s="187" t="s">
        <v>442</v>
      </c>
      <c r="D726" s="188" t="s">
        <v>49</v>
      </c>
      <c r="E726" s="180" t="s">
        <v>1020</v>
      </c>
      <c r="F726" s="180"/>
      <c r="G726" s="180"/>
      <c r="H726" s="180">
        <f t="shared" si="45"/>
        <v>0</v>
      </c>
      <c r="I726" s="181">
        <f t="shared" si="46"/>
        <v>0</v>
      </c>
      <c r="J726" s="182">
        <f t="shared" si="47"/>
        <v>0</v>
      </c>
      <c r="K726" s="180">
        <f t="shared" si="48"/>
        <v>0</v>
      </c>
      <c r="L726" s="183"/>
      <c r="M726" s="184"/>
    </row>
    <row r="727" spans="1:13">
      <c r="A727" s="185" t="s">
        <v>1298</v>
      </c>
      <c r="B727" s="186"/>
      <c r="C727" s="187" t="s">
        <v>443</v>
      </c>
      <c r="D727" s="188" t="s">
        <v>49</v>
      </c>
      <c r="E727" s="180" t="s">
        <v>1020</v>
      </c>
      <c r="F727" s="180"/>
      <c r="G727" s="180"/>
      <c r="H727" s="180">
        <f t="shared" si="45"/>
        <v>0</v>
      </c>
      <c r="I727" s="181">
        <f t="shared" si="46"/>
        <v>0</v>
      </c>
      <c r="J727" s="182">
        <f t="shared" si="47"/>
        <v>0</v>
      </c>
      <c r="K727" s="180">
        <f t="shared" si="48"/>
        <v>0</v>
      </c>
      <c r="L727" s="183"/>
      <c r="M727" s="184"/>
    </row>
    <row r="728" spans="1:13">
      <c r="A728" s="185" t="s">
        <v>1299</v>
      </c>
      <c r="B728" s="186"/>
      <c r="C728" s="187" t="s">
        <v>535</v>
      </c>
      <c r="D728" s="188" t="s">
        <v>49</v>
      </c>
      <c r="E728" s="180" t="s">
        <v>196</v>
      </c>
      <c r="F728" s="180"/>
      <c r="G728" s="180"/>
      <c r="H728" s="180">
        <f t="shared" si="45"/>
        <v>0</v>
      </c>
      <c r="I728" s="181">
        <f t="shared" si="46"/>
        <v>0</v>
      </c>
      <c r="J728" s="182">
        <f t="shared" si="47"/>
        <v>0</v>
      </c>
      <c r="K728" s="180">
        <f t="shared" si="48"/>
        <v>0</v>
      </c>
      <c r="L728" s="183"/>
      <c r="M728" s="184"/>
    </row>
    <row r="729" spans="1:13">
      <c r="A729" s="185" t="s">
        <v>1300</v>
      </c>
      <c r="B729" s="186"/>
      <c r="C729" s="187" t="s">
        <v>807</v>
      </c>
      <c r="D729" s="188" t="s">
        <v>49</v>
      </c>
      <c r="E729" s="180" t="s">
        <v>458</v>
      </c>
      <c r="F729" s="180"/>
      <c r="G729" s="180"/>
      <c r="H729" s="180">
        <f t="shared" si="45"/>
        <v>0</v>
      </c>
      <c r="I729" s="181">
        <f t="shared" si="46"/>
        <v>0</v>
      </c>
      <c r="J729" s="182">
        <f t="shared" si="47"/>
        <v>0</v>
      </c>
      <c r="K729" s="180">
        <f t="shared" si="48"/>
        <v>0</v>
      </c>
      <c r="L729" s="183"/>
      <c r="M729" s="184"/>
    </row>
    <row r="730" spans="1:13">
      <c r="A730" s="185" t="s">
        <v>1301</v>
      </c>
      <c r="B730" s="186"/>
      <c r="C730" s="187" t="s">
        <v>445</v>
      </c>
      <c r="D730" s="188" t="s">
        <v>49</v>
      </c>
      <c r="E730" s="180" t="s">
        <v>193</v>
      </c>
      <c r="F730" s="180"/>
      <c r="G730" s="180"/>
      <c r="H730" s="180">
        <f t="shared" si="45"/>
        <v>0</v>
      </c>
      <c r="I730" s="181">
        <f t="shared" si="46"/>
        <v>0</v>
      </c>
      <c r="J730" s="182">
        <f t="shared" si="47"/>
        <v>0</v>
      </c>
      <c r="K730" s="180">
        <f t="shared" si="48"/>
        <v>0</v>
      </c>
      <c r="L730" s="183"/>
      <c r="M730" s="184"/>
    </row>
    <row r="731" spans="1:13">
      <c r="A731" s="185" t="s">
        <v>1302</v>
      </c>
      <c r="B731" s="186"/>
      <c r="C731" s="187" t="s">
        <v>446</v>
      </c>
      <c r="D731" s="188" t="s">
        <v>49</v>
      </c>
      <c r="E731" s="180" t="s">
        <v>1026</v>
      </c>
      <c r="F731" s="180"/>
      <c r="G731" s="180"/>
      <c r="H731" s="180">
        <f t="shared" si="45"/>
        <v>0</v>
      </c>
      <c r="I731" s="181">
        <f t="shared" si="46"/>
        <v>0</v>
      </c>
      <c r="J731" s="182">
        <f t="shared" si="47"/>
        <v>0</v>
      </c>
      <c r="K731" s="180">
        <f t="shared" si="48"/>
        <v>0</v>
      </c>
      <c r="L731" s="183"/>
      <c r="M731" s="184"/>
    </row>
    <row r="732" spans="1:13">
      <c r="A732" s="185" t="s">
        <v>1303</v>
      </c>
      <c r="B732" s="186"/>
      <c r="C732" s="187" t="s">
        <v>1028</v>
      </c>
      <c r="D732" s="188" t="s">
        <v>49</v>
      </c>
      <c r="E732" s="180" t="s">
        <v>444</v>
      </c>
      <c r="F732" s="180"/>
      <c r="G732" s="180"/>
      <c r="H732" s="180">
        <f t="shared" si="45"/>
        <v>0</v>
      </c>
      <c r="I732" s="181">
        <f t="shared" si="46"/>
        <v>0</v>
      </c>
      <c r="J732" s="182">
        <f t="shared" si="47"/>
        <v>0</v>
      </c>
      <c r="K732" s="180">
        <f t="shared" si="48"/>
        <v>0</v>
      </c>
      <c r="L732" s="183"/>
      <c r="M732" s="184"/>
    </row>
    <row r="733" spans="1:13">
      <c r="A733" s="185" t="s">
        <v>1304</v>
      </c>
      <c r="B733" s="186"/>
      <c r="C733" s="187" t="s">
        <v>448</v>
      </c>
      <c r="D733" s="188" t="s">
        <v>49</v>
      </c>
      <c r="E733" s="180" t="s">
        <v>878</v>
      </c>
      <c r="F733" s="180"/>
      <c r="G733" s="180"/>
      <c r="H733" s="180">
        <f t="shared" si="45"/>
        <v>0</v>
      </c>
      <c r="I733" s="181">
        <f t="shared" si="46"/>
        <v>0</v>
      </c>
      <c r="J733" s="182">
        <f t="shared" si="47"/>
        <v>0</v>
      </c>
      <c r="K733" s="180">
        <f t="shared" si="48"/>
        <v>0</v>
      </c>
      <c r="L733" s="183"/>
      <c r="M733" s="184"/>
    </row>
    <row r="734" spans="1:13">
      <c r="A734" s="185" t="s">
        <v>1305</v>
      </c>
      <c r="B734" s="186"/>
      <c r="C734" s="187" t="s">
        <v>450</v>
      </c>
      <c r="D734" s="188" t="s">
        <v>49</v>
      </c>
      <c r="E734" s="180" t="s">
        <v>449</v>
      </c>
      <c r="F734" s="180"/>
      <c r="G734" s="180"/>
      <c r="H734" s="180">
        <f t="shared" si="45"/>
        <v>0</v>
      </c>
      <c r="I734" s="181">
        <f t="shared" si="46"/>
        <v>0</v>
      </c>
      <c r="J734" s="182">
        <f t="shared" si="47"/>
        <v>0</v>
      </c>
      <c r="K734" s="180">
        <f t="shared" si="48"/>
        <v>0</v>
      </c>
      <c r="L734" s="183"/>
      <c r="M734" s="184"/>
    </row>
    <row r="735" spans="1:13">
      <c r="A735" s="185" t="s">
        <v>1306</v>
      </c>
      <c r="B735" s="186"/>
      <c r="C735" s="187" t="s">
        <v>451</v>
      </c>
      <c r="D735" s="188" t="s">
        <v>49</v>
      </c>
      <c r="E735" s="180" t="s">
        <v>447</v>
      </c>
      <c r="F735" s="180"/>
      <c r="G735" s="180"/>
      <c r="H735" s="180">
        <f t="shared" si="45"/>
        <v>0</v>
      </c>
      <c r="I735" s="181">
        <f t="shared" si="46"/>
        <v>0</v>
      </c>
      <c r="J735" s="182">
        <f t="shared" si="47"/>
        <v>0</v>
      </c>
      <c r="K735" s="180">
        <f t="shared" si="48"/>
        <v>0</v>
      </c>
      <c r="L735" s="183"/>
      <c r="M735" s="184"/>
    </row>
    <row r="736" spans="1:13" ht="20.399999999999999">
      <c r="A736" s="185" t="s">
        <v>1307</v>
      </c>
      <c r="B736" s="186"/>
      <c r="C736" s="187" t="s">
        <v>1308</v>
      </c>
      <c r="D736" s="188" t="s">
        <v>49</v>
      </c>
      <c r="E736" s="180" t="s">
        <v>196</v>
      </c>
      <c r="F736" s="180"/>
      <c r="G736" s="180"/>
      <c r="H736" s="180">
        <f t="shared" si="45"/>
        <v>0</v>
      </c>
      <c r="I736" s="181">
        <f t="shared" si="46"/>
        <v>0</v>
      </c>
      <c r="J736" s="182">
        <f t="shared" si="47"/>
        <v>0</v>
      </c>
      <c r="K736" s="180">
        <f t="shared" si="48"/>
        <v>0</v>
      </c>
      <c r="L736" s="183"/>
      <c r="M736" s="184"/>
    </row>
    <row r="737" spans="1:13" ht="20.399999999999999">
      <c r="A737" s="185" t="s">
        <v>1309</v>
      </c>
      <c r="B737" s="186"/>
      <c r="C737" s="187" t="s">
        <v>1035</v>
      </c>
      <c r="D737" s="188" t="s">
        <v>49</v>
      </c>
      <c r="E737" s="180" t="s">
        <v>444</v>
      </c>
      <c r="F737" s="180"/>
      <c r="G737" s="180"/>
      <c r="H737" s="180">
        <f t="shared" si="45"/>
        <v>0</v>
      </c>
      <c r="I737" s="181">
        <f t="shared" si="46"/>
        <v>0</v>
      </c>
      <c r="J737" s="182">
        <f t="shared" si="47"/>
        <v>0</v>
      </c>
      <c r="K737" s="180">
        <f t="shared" si="48"/>
        <v>0</v>
      </c>
      <c r="L737" s="183"/>
      <c r="M737" s="184"/>
    </row>
    <row r="738" spans="1:13">
      <c r="A738" s="185" t="s">
        <v>1310</v>
      </c>
      <c r="B738" s="186"/>
      <c r="C738" s="187" t="s">
        <v>626</v>
      </c>
      <c r="D738" s="188" t="s">
        <v>49</v>
      </c>
      <c r="E738" s="180" t="s">
        <v>444</v>
      </c>
      <c r="F738" s="180"/>
      <c r="G738" s="180"/>
      <c r="H738" s="180">
        <f t="shared" si="45"/>
        <v>0</v>
      </c>
      <c r="I738" s="181">
        <f t="shared" si="46"/>
        <v>0</v>
      </c>
      <c r="J738" s="182">
        <f t="shared" si="47"/>
        <v>0</v>
      </c>
      <c r="K738" s="180">
        <f t="shared" si="48"/>
        <v>0</v>
      </c>
      <c r="L738" s="183"/>
      <c r="M738" s="184"/>
    </row>
    <row r="739" spans="1:13">
      <c r="A739" s="185" t="s">
        <v>1311</v>
      </c>
      <c r="B739" s="186"/>
      <c r="C739" s="187" t="s">
        <v>461</v>
      </c>
      <c r="D739" s="188" t="s">
        <v>49</v>
      </c>
      <c r="E739" s="180" t="s">
        <v>196</v>
      </c>
      <c r="F739" s="180"/>
      <c r="G739" s="180"/>
      <c r="H739" s="180">
        <f t="shared" si="45"/>
        <v>0</v>
      </c>
      <c r="I739" s="181">
        <f t="shared" si="46"/>
        <v>0</v>
      </c>
      <c r="J739" s="182">
        <f t="shared" si="47"/>
        <v>0</v>
      </c>
      <c r="K739" s="180">
        <f t="shared" si="48"/>
        <v>0</v>
      </c>
      <c r="L739" s="183"/>
      <c r="M739" s="184"/>
    </row>
    <row r="740" spans="1:13">
      <c r="A740" s="185" t="s">
        <v>1312</v>
      </c>
      <c r="B740" s="186"/>
      <c r="C740" s="187" t="s">
        <v>462</v>
      </c>
      <c r="D740" s="188" t="s">
        <v>49</v>
      </c>
      <c r="E740" s="180" t="s">
        <v>196</v>
      </c>
      <c r="F740" s="180"/>
      <c r="G740" s="180"/>
      <c r="H740" s="180">
        <f t="shared" si="45"/>
        <v>0</v>
      </c>
      <c r="I740" s="181">
        <f t="shared" si="46"/>
        <v>0</v>
      </c>
      <c r="J740" s="182">
        <f t="shared" si="47"/>
        <v>0</v>
      </c>
      <c r="K740" s="180">
        <f t="shared" si="48"/>
        <v>0</v>
      </c>
      <c r="L740" s="183"/>
      <c r="M740" s="184"/>
    </row>
    <row r="741" spans="1:13">
      <c r="A741" s="185" t="s">
        <v>1313</v>
      </c>
      <c r="B741" s="186"/>
      <c r="C741" s="187" t="s">
        <v>572</v>
      </c>
      <c r="D741" s="188" t="s">
        <v>49</v>
      </c>
      <c r="E741" s="180" t="s">
        <v>447</v>
      </c>
      <c r="F741" s="180"/>
      <c r="G741" s="180"/>
      <c r="H741" s="180">
        <f t="shared" si="45"/>
        <v>0</v>
      </c>
      <c r="I741" s="181">
        <f t="shared" si="46"/>
        <v>0</v>
      </c>
      <c r="J741" s="182">
        <f t="shared" si="47"/>
        <v>0</v>
      </c>
      <c r="K741" s="180">
        <f t="shared" si="48"/>
        <v>0</v>
      </c>
      <c r="L741" s="183"/>
      <c r="M741" s="184"/>
    </row>
    <row r="742" spans="1:13">
      <c r="A742" s="185" t="s">
        <v>1314</v>
      </c>
      <c r="B742" s="186"/>
      <c r="C742" s="187" t="s">
        <v>574</v>
      </c>
      <c r="D742" s="188" t="s">
        <v>49</v>
      </c>
      <c r="E742" s="180" t="s">
        <v>447</v>
      </c>
      <c r="F742" s="180"/>
      <c r="G742" s="180"/>
      <c r="H742" s="180">
        <f t="shared" si="45"/>
        <v>0</v>
      </c>
      <c r="I742" s="181">
        <f t="shared" si="46"/>
        <v>0</v>
      </c>
      <c r="J742" s="182">
        <f t="shared" si="47"/>
        <v>0</v>
      </c>
      <c r="K742" s="180">
        <f t="shared" si="48"/>
        <v>0</v>
      </c>
      <c r="L742" s="183"/>
      <c r="M742" s="184"/>
    </row>
    <row r="743" spans="1:13">
      <c r="A743" s="185" t="s">
        <v>1315</v>
      </c>
      <c r="B743" s="186"/>
      <c r="C743" s="187" t="s">
        <v>574</v>
      </c>
      <c r="D743" s="188" t="s">
        <v>49</v>
      </c>
      <c r="E743" s="180" t="s">
        <v>444</v>
      </c>
      <c r="F743" s="180"/>
      <c r="G743" s="180"/>
      <c r="H743" s="180">
        <f t="shared" si="45"/>
        <v>0</v>
      </c>
      <c r="I743" s="181">
        <f t="shared" si="46"/>
        <v>0</v>
      </c>
      <c r="J743" s="182">
        <f t="shared" si="47"/>
        <v>0</v>
      </c>
      <c r="K743" s="180">
        <f t="shared" si="48"/>
        <v>0</v>
      </c>
      <c r="L743" s="183"/>
      <c r="M743" s="184"/>
    </row>
    <row r="744" spans="1:13">
      <c r="A744" s="185" t="s">
        <v>1316</v>
      </c>
      <c r="B744" s="186"/>
      <c r="C744" s="187" t="s">
        <v>576</v>
      </c>
      <c r="D744" s="188" t="s">
        <v>49</v>
      </c>
      <c r="E744" s="180" t="s">
        <v>458</v>
      </c>
      <c r="F744" s="180"/>
      <c r="G744" s="180"/>
      <c r="H744" s="180">
        <f t="shared" si="45"/>
        <v>0</v>
      </c>
      <c r="I744" s="181">
        <f t="shared" si="46"/>
        <v>0</v>
      </c>
      <c r="J744" s="182">
        <f t="shared" si="47"/>
        <v>0</v>
      </c>
      <c r="K744" s="180">
        <f t="shared" si="48"/>
        <v>0</v>
      </c>
      <c r="L744" s="183"/>
      <c r="M744" s="184"/>
    </row>
    <row r="745" spans="1:13">
      <c r="A745" s="185" t="s">
        <v>1317</v>
      </c>
      <c r="B745" s="186"/>
      <c r="C745" s="187" t="s">
        <v>636</v>
      </c>
      <c r="D745" s="188" t="s">
        <v>49</v>
      </c>
      <c r="E745" s="180" t="s">
        <v>444</v>
      </c>
      <c r="F745" s="180"/>
      <c r="G745" s="180"/>
      <c r="H745" s="180">
        <f t="shared" si="45"/>
        <v>0</v>
      </c>
      <c r="I745" s="181">
        <f t="shared" si="46"/>
        <v>0</v>
      </c>
      <c r="J745" s="182">
        <f t="shared" si="47"/>
        <v>0</v>
      </c>
      <c r="K745" s="180">
        <f t="shared" si="48"/>
        <v>0</v>
      </c>
      <c r="L745" s="183"/>
      <c r="M745" s="184"/>
    </row>
    <row r="746" spans="1:13">
      <c r="A746" s="185" t="s">
        <v>1318</v>
      </c>
      <c r="B746" s="186"/>
      <c r="C746" s="187" t="s">
        <v>578</v>
      </c>
      <c r="D746" s="188" t="s">
        <v>49</v>
      </c>
      <c r="E746" s="180" t="s">
        <v>447</v>
      </c>
      <c r="F746" s="180"/>
      <c r="G746" s="180"/>
      <c r="H746" s="180">
        <f t="shared" si="45"/>
        <v>0</v>
      </c>
      <c r="I746" s="181">
        <f t="shared" si="46"/>
        <v>0</v>
      </c>
      <c r="J746" s="182">
        <f t="shared" si="47"/>
        <v>0</v>
      </c>
      <c r="K746" s="180">
        <f t="shared" si="48"/>
        <v>0</v>
      </c>
      <c r="L746" s="183"/>
      <c r="M746" s="184"/>
    </row>
    <row r="747" spans="1:13">
      <c r="A747" s="185" t="s">
        <v>1319</v>
      </c>
      <c r="B747" s="186"/>
      <c r="C747" s="187" t="s">
        <v>639</v>
      </c>
      <c r="D747" s="188" t="s">
        <v>49</v>
      </c>
      <c r="E747" s="180" t="s">
        <v>444</v>
      </c>
      <c r="F747" s="180"/>
      <c r="G747" s="180"/>
      <c r="H747" s="180">
        <f t="shared" si="45"/>
        <v>0</v>
      </c>
      <c r="I747" s="181">
        <f t="shared" si="46"/>
        <v>0</v>
      </c>
      <c r="J747" s="182">
        <f t="shared" si="47"/>
        <v>0</v>
      </c>
      <c r="K747" s="180">
        <f t="shared" si="48"/>
        <v>0</v>
      </c>
      <c r="L747" s="183"/>
      <c r="M747" s="184"/>
    </row>
    <row r="748" spans="1:13">
      <c r="A748" s="185" t="s">
        <v>1320</v>
      </c>
      <c r="B748" s="186"/>
      <c r="C748" s="187" t="s">
        <v>641</v>
      </c>
      <c r="D748" s="188" t="s">
        <v>49</v>
      </c>
      <c r="E748" s="180" t="s">
        <v>444</v>
      </c>
      <c r="F748" s="180"/>
      <c r="G748" s="180"/>
      <c r="H748" s="180">
        <f t="shared" si="45"/>
        <v>0</v>
      </c>
      <c r="I748" s="181">
        <f t="shared" si="46"/>
        <v>0</v>
      </c>
      <c r="J748" s="182">
        <f t="shared" si="47"/>
        <v>0</v>
      </c>
      <c r="K748" s="180">
        <f t="shared" si="48"/>
        <v>0</v>
      </c>
      <c r="L748" s="183"/>
      <c r="M748" s="184"/>
    </row>
    <row r="749" spans="1:13">
      <c r="A749" s="185" t="s">
        <v>1321</v>
      </c>
      <c r="B749" s="186"/>
      <c r="C749" s="187" t="s">
        <v>582</v>
      </c>
      <c r="D749" s="188" t="s">
        <v>49</v>
      </c>
      <c r="E749" s="180" t="s">
        <v>447</v>
      </c>
      <c r="F749" s="180"/>
      <c r="G749" s="180"/>
      <c r="H749" s="180">
        <f t="shared" si="45"/>
        <v>0</v>
      </c>
      <c r="I749" s="181">
        <f t="shared" si="46"/>
        <v>0</v>
      </c>
      <c r="J749" s="182">
        <f t="shared" si="47"/>
        <v>0</v>
      </c>
      <c r="K749" s="180">
        <f t="shared" si="48"/>
        <v>0</v>
      </c>
      <c r="L749" s="183"/>
      <c r="M749" s="184"/>
    </row>
    <row r="750" spans="1:13">
      <c r="A750" s="185" t="s">
        <v>1322</v>
      </c>
      <c r="B750" s="186"/>
      <c r="C750" s="187" t="s">
        <v>842</v>
      </c>
      <c r="D750" s="188" t="s">
        <v>49</v>
      </c>
      <c r="E750" s="180" t="s">
        <v>447</v>
      </c>
      <c r="F750" s="180"/>
      <c r="G750" s="180"/>
      <c r="H750" s="180">
        <f t="shared" si="45"/>
        <v>0</v>
      </c>
      <c r="I750" s="181">
        <f t="shared" si="46"/>
        <v>0</v>
      </c>
      <c r="J750" s="182">
        <f t="shared" si="47"/>
        <v>0</v>
      </c>
      <c r="K750" s="180">
        <f t="shared" si="48"/>
        <v>0</v>
      </c>
      <c r="L750" s="183"/>
      <c r="M750" s="184"/>
    </row>
    <row r="751" spans="1:13">
      <c r="A751" s="185" t="s">
        <v>1323</v>
      </c>
      <c r="B751" s="186"/>
      <c r="C751" s="187" t="s">
        <v>1050</v>
      </c>
      <c r="D751" s="188" t="s">
        <v>49</v>
      </c>
      <c r="E751" s="180" t="s">
        <v>444</v>
      </c>
      <c r="F751" s="180"/>
      <c r="G751" s="180"/>
      <c r="H751" s="180">
        <f t="shared" si="45"/>
        <v>0</v>
      </c>
      <c r="I751" s="181">
        <f t="shared" si="46"/>
        <v>0</v>
      </c>
      <c r="J751" s="182">
        <f t="shared" si="47"/>
        <v>0</v>
      </c>
      <c r="K751" s="180">
        <f t="shared" si="48"/>
        <v>0</v>
      </c>
      <c r="L751" s="183"/>
      <c r="M751" s="184"/>
    </row>
    <row r="752" spans="1:13">
      <c r="A752" s="185" t="s">
        <v>1324</v>
      </c>
      <c r="B752" s="186"/>
      <c r="C752" s="187" t="s">
        <v>587</v>
      </c>
      <c r="D752" s="188" t="s">
        <v>49</v>
      </c>
      <c r="E752" s="180" t="s">
        <v>444</v>
      </c>
      <c r="F752" s="180"/>
      <c r="G752" s="180"/>
      <c r="H752" s="180">
        <f t="shared" si="45"/>
        <v>0</v>
      </c>
      <c r="I752" s="181">
        <f t="shared" si="46"/>
        <v>0</v>
      </c>
      <c r="J752" s="182">
        <f t="shared" si="47"/>
        <v>0</v>
      </c>
      <c r="K752" s="180">
        <f t="shared" si="48"/>
        <v>0</v>
      </c>
      <c r="L752" s="183"/>
      <c r="M752" s="184"/>
    </row>
    <row r="753" spans="1:13">
      <c r="A753" s="185" t="s">
        <v>1325</v>
      </c>
      <c r="B753" s="186"/>
      <c r="C753" s="187" t="s">
        <v>999</v>
      </c>
      <c r="D753" s="188" t="s">
        <v>49</v>
      </c>
      <c r="E753" s="180" t="s">
        <v>444</v>
      </c>
      <c r="F753" s="180"/>
      <c r="G753" s="180"/>
      <c r="H753" s="180">
        <f t="shared" si="45"/>
        <v>0</v>
      </c>
      <c r="I753" s="181">
        <f t="shared" si="46"/>
        <v>0</v>
      </c>
      <c r="J753" s="182">
        <f t="shared" si="47"/>
        <v>0</v>
      </c>
      <c r="K753" s="180">
        <f t="shared" si="48"/>
        <v>0</v>
      </c>
      <c r="L753" s="183"/>
      <c r="M753" s="184"/>
    </row>
    <row r="754" spans="1:13">
      <c r="A754" s="185" t="s">
        <v>1326</v>
      </c>
      <c r="B754" s="186"/>
      <c r="C754" s="187" t="s">
        <v>466</v>
      </c>
      <c r="D754" s="188" t="s">
        <v>49</v>
      </c>
      <c r="E754" s="180" t="s">
        <v>196</v>
      </c>
      <c r="F754" s="180"/>
      <c r="G754" s="180"/>
      <c r="H754" s="180">
        <f t="shared" si="45"/>
        <v>0</v>
      </c>
      <c r="I754" s="181">
        <f t="shared" si="46"/>
        <v>0</v>
      </c>
      <c r="J754" s="182">
        <f t="shared" si="47"/>
        <v>0</v>
      </c>
      <c r="K754" s="180">
        <f t="shared" si="48"/>
        <v>0</v>
      </c>
      <c r="L754" s="183"/>
      <c r="M754" s="184"/>
    </row>
    <row r="755" spans="1:13">
      <c r="A755" s="185" t="s">
        <v>1327</v>
      </c>
      <c r="B755" s="186"/>
      <c r="C755" s="187" t="s">
        <v>505</v>
      </c>
      <c r="D755" s="188" t="s">
        <v>49</v>
      </c>
      <c r="E755" s="180" t="s">
        <v>196</v>
      </c>
      <c r="F755" s="180"/>
      <c r="G755" s="180"/>
      <c r="H755" s="180">
        <f t="shared" si="45"/>
        <v>0</v>
      </c>
      <c r="I755" s="181">
        <f t="shared" si="46"/>
        <v>0</v>
      </c>
      <c r="J755" s="182">
        <f t="shared" si="47"/>
        <v>0</v>
      </c>
      <c r="K755" s="180">
        <f t="shared" si="48"/>
        <v>0</v>
      </c>
      <c r="L755" s="183"/>
      <c r="M755" s="184"/>
    </row>
    <row r="756" spans="1:13">
      <c r="A756" s="185" t="s">
        <v>1328</v>
      </c>
      <c r="B756" s="186"/>
      <c r="C756" s="187" t="s">
        <v>467</v>
      </c>
      <c r="D756" s="188" t="s">
        <v>49</v>
      </c>
      <c r="E756" s="180" t="s">
        <v>196</v>
      </c>
      <c r="F756" s="180"/>
      <c r="G756" s="180"/>
      <c r="H756" s="180">
        <f t="shared" si="45"/>
        <v>0</v>
      </c>
      <c r="I756" s="181">
        <f t="shared" si="46"/>
        <v>0</v>
      </c>
      <c r="J756" s="182">
        <f t="shared" si="47"/>
        <v>0</v>
      </c>
      <c r="K756" s="180">
        <f t="shared" si="48"/>
        <v>0</v>
      </c>
      <c r="L756" s="183"/>
      <c r="M756" s="184"/>
    </row>
    <row r="757" spans="1:13">
      <c r="A757" s="185" t="s">
        <v>1329</v>
      </c>
      <c r="B757" s="186"/>
      <c r="C757" s="187" t="s">
        <v>468</v>
      </c>
      <c r="D757" s="188" t="s">
        <v>49</v>
      </c>
      <c r="E757" s="180" t="s">
        <v>196</v>
      </c>
      <c r="F757" s="180"/>
      <c r="G757" s="180"/>
      <c r="H757" s="180">
        <f t="shared" si="45"/>
        <v>0</v>
      </c>
      <c r="I757" s="181">
        <f t="shared" si="46"/>
        <v>0</v>
      </c>
      <c r="J757" s="182">
        <f t="shared" si="47"/>
        <v>0</v>
      </c>
      <c r="K757" s="180">
        <f t="shared" si="48"/>
        <v>0</v>
      </c>
      <c r="L757" s="183"/>
      <c r="M757" s="184"/>
    </row>
    <row r="758" spans="1:13">
      <c r="A758" s="185" t="s">
        <v>1330</v>
      </c>
      <c r="B758" s="186"/>
      <c r="C758" s="187" t="s">
        <v>469</v>
      </c>
      <c r="D758" s="188" t="s">
        <v>49</v>
      </c>
      <c r="E758" s="180" t="s">
        <v>196</v>
      </c>
      <c r="F758" s="180"/>
      <c r="G758" s="180"/>
      <c r="H758" s="180">
        <f t="shared" si="45"/>
        <v>0</v>
      </c>
      <c r="I758" s="181">
        <f t="shared" si="46"/>
        <v>0</v>
      </c>
      <c r="J758" s="182">
        <f t="shared" si="47"/>
        <v>0</v>
      </c>
      <c r="K758" s="180">
        <f t="shared" si="48"/>
        <v>0</v>
      </c>
      <c r="L758" s="183"/>
      <c r="M758" s="184"/>
    </row>
    <row r="759" spans="1:13">
      <c r="A759" s="185" t="s">
        <v>1331</v>
      </c>
      <c r="B759" s="186"/>
      <c r="C759" s="187" t="s">
        <v>470</v>
      </c>
      <c r="D759" s="188" t="s">
        <v>49</v>
      </c>
      <c r="E759" s="180" t="s">
        <v>196</v>
      </c>
      <c r="F759" s="180"/>
      <c r="G759" s="180"/>
      <c r="H759" s="180">
        <f t="shared" si="45"/>
        <v>0</v>
      </c>
      <c r="I759" s="181">
        <f t="shared" si="46"/>
        <v>0</v>
      </c>
      <c r="J759" s="182">
        <f t="shared" si="47"/>
        <v>0</v>
      </c>
      <c r="K759" s="180">
        <f t="shared" si="48"/>
        <v>0</v>
      </c>
      <c r="L759" s="183"/>
      <c r="M759" s="184"/>
    </row>
    <row r="760" spans="1:13">
      <c r="A760" s="185" t="s">
        <v>1332</v>
      </c>
      <c r="B760" s="186"/>
      <c r="C760" s="187" t="s">
        <v>472</v>
      </c>
      <c r="D760" s="188" t="s">
        <v>49</v>
      </c>
      <c r="E760" s="180" t="s">
        <v>196</v>
      </c>
      <c r="F760" s="180"/>
      <c r="G760" s="180"/>
      <c r="H760" s="180">
        <f t="shared" si="45"/>
        <v>0</v>
      </c>
      <c r="I760" s="181">
        <f t="shared" si="46"/>
        <v>0</v>
      </c>
      <c r="J760" s="182">
        <f t="shared" si="47"/>
        <v>0</v>
      </c>
      <c r="K760" s="180">
        <f t="shared" si="48"/>
        <v>0</v>
      </c>
      <c r="L760" s="183"/>
      <c r="M760" s="184"/>
    </row>
    <row r="761" spans="1:13">
      <c r="A761" s="185" t="s">
        <v>1333</v>
      </c>
      <c r="B761" s="186"/>
      <c r="C761" s="187" t="s">
        <v>1063</v>
      </c>
      <c r="D761" s="188" t="s">
        <v>49</v>
      </c>
      <c r="E761" s="180" t="s">
        <v>444</v>
      </c>
      <c r="F761" s="180"/>
      <c r="G761" s="180"/>
      <c r="H761" s="180">
        <f t="shared" si="45"/>
        <v>0</v>
      </c>
      <c r="I761" s="181">
        <f t="shared" si="46"/>
        <v>0</v>
      </c>
      <c r="J761" s="182">
        <f t="shared" si="47"/>
        <v>0</v>
      </c>
      <c r="K761" s="180">
        <f t="shared" si="48"/>
        <v>0</v>
      </c>
      <c r="L761" s="183"/>
      <c r="M761" s="184"/>
    </row>
    <row r="762" spans="1:13">
      <c r="A762" s="185" t="s">
        <v>1334</v>
      </c>
      <c r="B762" s="186"/>
      <c r="C762" s="187" t="s">
        <v>958</v>
      </c>
      <c r="D762" s="188" t="s">
        <v>49</v>
      </c>
      <c r="E762" s="180" t="s">
        <v>488</v>
      </c>
      <c r="F762" s="180"/>
      <c r="G762" s="180"/>
      <c r="H762" s="180">
        <f t="shared" si="45"/>
        <v>0</v>
      </c>
      <c r="I762" s="181">
        <f t="shared" si="46"/>
        <v>0</v>
      </c>
      <c r="J762" s="182">
        <f t="shared" si="47"/>
        <v>0</v>
      </c>
      <c r="K762" s="180">
        <f t="shared" si="48"/>
        <v>0</v>
      </c>
      <c r="L762" s="183"/>
      <c r="M762" s="184"/>
    </row>
    <row r="763" spans="1:13">
      <c r="A763" s="185" t="s">
        <v>1335</v>
      </c>
      <c r="B763" s="186"/>
      <c r="C763" s="187" t="s">
        <v>960</v>
      </c>
      <c r="D763" s="188" t="s">
        <v>49</v>
      </c>
      <c r="E763" s="180" t="s">
        <v>196</v>
      </c>
      <c r="F763" s="180"/>
      <c r="G763" s="180"/>
      <c r="H763" s="180">
        <f t="shared" si="45"/>
        <v>0</v>
      </c>
      <c r="I763" s="181">
        <f t="shared" si="46"/>
        <v>0</v>
      </c>
      <c r="J763" s="182">
        <f t="shared" si="47"/>
        <v>0</v>
      </c>
      <c r="K763" s="180">
        <f t="shared" si="48"/>
        <v>0</v>
      </c>
      <c r="L763" s="183"/>
      <c r="M763" s="184"/>
    </row>
    <row r="764" spans="1:13">
      <c r="A764" s="185"/>
      <c r="B764" s="186"/>
      <c r="C764" s="187"/>
      <c r="D764" s="188"/>
      <c r="E764" s="180"/>
      <c r="F764" s="180"/>
      <c r="G764" s="180"/>
      <c r="H764" s="180">
        <f t="shared" si="45"/>
        <v>0</v>
      </c>
      <c r="I764" s="181">
        <f t="shared" si="46"/>
        <v>0</v>
      </c>
      <c r="J764" s="182">
        <f t="shared" si="47"/>
        <v>0</v>
      </c>
      <c r="K764" s="180">
        <f t="shared" si="48"/>
        <v>0</v>
      </c>
      <c r="L764" s="183"/>
      <c r="M764" s="184"/>
    </row>
    <row r="765" spans="1:13">
      <c r="A765" s="175" t="s">
        <v>1336</v>
      </c>
      <c r="B765" s="186"/>
      <c r="C765" s="177" t="s">
        <v>1337</v>
      </c>
      <c r="D765" s="178" t="s">
        <v>49</v>
      </c>
      <c r="E765" s="189">
        <v>1</v>
      </c>
      <c r="F765" s="180"/>
      <c r="G765" s="180"/>
      <c r="H765" s="180">
        <f t="shared" si="45"/>
        <v>0</v>
      </c>
      <c r="I765" s="181">
        <f t="shared" si="46"/>
        <v>0</v>
      </c>
      <c r="J765" s="182">
        <f t="shared" si="47"/>
        <v>0</v>
      </c>
      <c r="K765" s="180">
        <f t="shared" si="48"/>
        <v>0</v>
      </c>
      <c r="L765" s="183"/>
      <c r="M765" s="184"/>
    </row>
    <row r="766" spans="1:13">
      <c r="A766" s="185" t="s">
        <v>1338</v>
      </c>
      <c r="B766" s="188"/>
      <c r="C766" s="187" t="s">
        <v>526</v>
      </c>
      <c r="D766" s="188" t="s">
        <v>49</v>
      </c>
      <c r="E766" s="180" t="s">
        <v>196</v>
      </c>
      <c r="F766" s="180"/>
      <c r="G766" s="180"/>
      <c r="H766" s="180">
        <f t="shared" si="45"/>
        <v>0</v>
      </c>
      <c r="I766" s="181">
        <f t="shared" si="46"/>
        <v>0</v>
      </c>
      <c r="J766" s="182">
        <f t="shared" si="47"/>
        <v>0</v>
      </c>
      <c r="K766" s="180">
        <f t="shared" si="48"/>
        <v>0</v>
      </c>
      <c r="L766" s="183"/>
      <c r="M766" s="184"/>
    </row>
    <row r="767" spans="1:13">
      <c r="A767" s="185" t="s">
        <v>1339</v>
      </c>
      <c r="B767" s="188"/>
      <c r="C767" s="187" t="s">
        <v>793</v>
      </c>
      <c r="D767" s="188" t="s">
        <v>49</v>
      </c>
      <c r="E767" s="180" t="s">
        <v>444</v>
      </c>
      <c r="F767" s="180"/>
      <c r="G767" s="180"/>
      <c r="H767" s="180">
        <f t="shared" si="45"/>
        <v>0</v>
      </c>
      <c r="I767" s="181">
        <f t="shared" si="46"/>
        <v>0</v>
      </c>
      <c r="J767" s="182">
        <f t="shared" si="47"/>
        <v>0</v>
      </c>
      <c r="K767" s="180">
        <f t="shared" si="48"/>
        <v>0</v>
      </c>
      <c r="L767" s="183"/>
      <c r="M767" s="184"/>
    </row>
    <row r="768" spans="1:13" ht="20.399999999999999">
      <c r="A768" s="185" t="s">
        <v>1340</v>
      </c>
      <c r="B768" s="186"/>
      <c r="C768" s="187" t="s">
        <v>528</v>
      </c>
      <c r="D768" s="188" t="s">
        <v>49</v>
      </c>
      <c r="E768" s="180" t="s">
        <v>196</v>
      </c>
      <c r="F768" s="180"/>
      <c r="G768" s="180"/>
      <c r="H768" s="180">
        <f t="shared" si="45"/>
        <v>0</v>
      </c>
      <c r="I768" s="181">
        <f t="shared" si="46"/>
        <v>0</v>
      </c>
      <c r="J768" s="182">
        <f t="shared" si="47"/>
        <v>0</v>
      </c>
      <c r="K768" s="180">
        <f t="shared" si="48"/>
        <v>0</v>
      </c>
      <c r="L768" s="183"/>
      <c r="M768" s="184"/>
    </row>
    <row r="769" spans="1:13">
      <c r="A769" s="185" t="s">
        <v>1341</v>
      </c>
      <c r="B769" s="186"/>
      <c r="C769" s="187" t="s">
        <v>441</v>
      </c>
      <c r="D769" s="188" t="s">
        <v>49</v>
      </c>
      <c r="E769" s="180" t="s">
        <v>1018</v>
      </c>
      <c r="F769" s="180"/>
      <c r="G769" s="180"/>
      <c r="H769" s="180">
        <f t="shared" si="45"/>
        <v>0</v>
      </c>
      <c r="I769" s="181">
        <f t="shared" si="46"/>
        <v>0</v>
      </c>
      <c r="J769" s="182">
        <f t="shared" si="47"/>
        <v>0</v>
      </c>
      <c r="K769" s="180">
        <f t="shared" si="48"/>
        <v>0</v>
      </c>
      <c r="L769" s="183"/>
      <c r="M769" s="184"/>
    </row>
    <row r="770" spans="1:13">
      <c r="A770" s="185" t="s">
        <v>1342</v>
      </c>
      <c r="B770" s="186"/>
      <c r="C770" s="187" t="s">
        <v>442</v>
      </c>
      <c r="D770" s="188" t="s">
        <v>49</v>
      </c>
      <c r="E770" s="180" t="s">
        <v>1020</v>
      </c>
      <c r="F770" s="180"/>
      <c r="G770" s="180"/>
      <c r="H770" s="180">
        <f t="shared" si="45"/>
        <v>0</v>
      </c>
      <c r="I770" s="181">
        <f t="shared" si="46"/>
        <v>0</v>
      </c>
      <c r="J770" s="182">
        <f t="shared" si="47"/>
        <v>0</v>
      </c>
      <c r="K770" s="180">
        <f t="shared" si="48"/>
        <v>0</v>
      </c>
      <c r="L770" s="183"/>
      <c r="M770" s="184"/>
    </row>
    <row r="771" spans="1:13">
      <c r="A771" s="185" t="s">
        <v>1343</v>
      </c>
      <c r="B771" s="186"/>
      <c r="C771" s="187" t="s">
        <v>443</v>
      </c>
      <c r="D771" s="188" t="s">
        <v>49</v>
      </c>
      <c r="E771" s="180" t="s">
        <v>1020</v>
      </c>
      <c r="F771" s="180"/>
      <c r="G771" s="180"/>
      <c r="H771" s="180">
        <f t="shared" si="45"/>
        <v>0</v>
      </c>
      <c r="I771" s="181">
        <f t="shared" si="46"/>
        <v>0</v>
      </c>
      <c r="J771" s="182">
        <f t="shared" si="47"/>
        <v>0</v>
      </c>
      <c r="K771" s="180">
        <f t="shared" si="48"/>
        <v>0</v>
      </c>
      <c r="L771" s="183"/>
      <c r="M771" s="184"/>
    </row>
    <row r="772" spans="1:13">
      <c r="A772" s="185" t="s">
        <v>1344</v>
      </c>
      <c r="B772" s="186"/>
      <c r="C772" s="187" t="s">
        <v>535</v>
      </c>
      <c r="D772" s="188" t="s">
        <v>49</v>
      </c>
      <c r="E772" s="180" t="s">
        <v>196</v>
      </c>
      <c r="F772" s="180"/>
      <c r="G772" s="180"/>
      <c r="H772" s="180">
        <f t="shared" si="45"/>
        <v>0</v>
      </c>
      <c r="I772" s="181">
        <f t="shared" si="46"/>
        <v>0</v>
      </c>
      <c r="J772" s="182">
        <f t="shared" si="47"/>
        <v>0</v>
      </c>
      <c r="K772" s="180">
        <f t="shared" si="48"/>
        <v>0</v>
      </c>
      <c r="L772" s="183"/>
      <c r="M772" s="184"/>
    </row>
    <row r="773" spans="1:13">
      <c r="A773" s="185" t="s">
        <v>1345</v>
      </c>
      <c r="B773" s="186"/>
      <c r="C773" s="187" t="s">
        <v>807</v>
      </c>
      <c r="D773" s="188" t="s">
        <v>49</v>
      </c>
      <c r="E773" s="180" t="s">
        <v>458</v>
      </c>
      <c r="F773" s="180"/>
      <c r="G773" s="180"/>
      <c r="H773" s="180">
        <f t="shared" si="45"/>
        <v>0</v>
      </c>
      <c r="I773" s="181">
        <f t="shared" si="46"/>
        <v>0</v>
      </c>
      <c r="J773" s="182">
        <f t="shared" si="47"/>
        <v>0</v>
      </c>
      <c r="K773" s="180">
        <f t="shared" si="48"/>
        <v>0</v>
      </c>
      <c r="L773" s="183"/>
      <c r="M773" s="184"/>
    </row>
    <row r="774" spans="1:13">
      <c r="A774" s="185" t="s">
        <v>1346</v>
      </c>
      <c r="B774" s="186"/>
      <c r="C774" s="187" t="s">
        <v>445</v>
      </c>
      <c r="D774" s="188" t="s">
        <v>49</v>
      </c>
      <c r="E774" s="180" t="s">
        <v>193</v>
      </c>
      <c r="F774" s="180"/>
      <c r="G774" s="180"/>
      <c r="H774" s="180">
        <f t="shared" si="45"/>
        <v>0</v>
      </c>
      <c r="I774" s="181">
        <f t="shared" si="46"/>
        <v>0</v>
      </c>
      <c r="J774" s="182">
        <f t="shared" si="47"/>
        <v>0</v>
      </c>
      <c r="K774" s="180">
        <f t="shared" si="48"/>
        <v>0</v>
      </c>
      <c r="L774" s="183"/>
      <c r="M774" s="184"/>
    </row>
    <row r="775" spans="1:13">
      <c r="A775" s="185" t="s">
        <v>1347</v>
      </c>
      <c r="B775" s="186"/>
      <c r="C775" s="187" t="s">
        <v>446</v>
      </c>
      <c r="D775" s="188" t="s">
        <v>49</v>
      </c>
      <c r="E775" s="180" t="s">
        <v>1026</v>
      </c>
      <c r="F775" s="180"/>
      <c r="G775" s="180"/>
      <c r="H775" s="180">
        <f t="shared" si="45"/>
        <v>0</v>
      </c>
      <c r="I775" s="181">
        <f t="shared" si="46"/>
        <v>0</v>
      </c>
      <c r="J775" s="182">
        <f t="shared" si="47"/>
        <v>0</v>
      </c>
      <c r="K775" s="180">
        <f t="shared" si="48"/>
        <v>0</v>
      </c>
      <c r="L775" s="183"/>
      <c r="M775" s="184"/>
    </row>
    <row r="776" spans="1:13">
      <c r="A776" s="185" t="s">
        <v>1348</v>
      </c>
      <c r="B776" s="186"/>
      <c r="C776" s="187" t="s">
        <v>1028</v>
      </c>
      <c r="D776" s="188" t="s">
        <v>49</v>
      </c>
      <c r="E776" s="180" t="s">
        <v>444</v>
      </c>
      <c r="F776" s="180"/>
      <c r="G776" s="180"/>
      <c r="H776" s="180">
        <f t="shared" si="45"/>
        <v>0</v>
      </c>
      <c r="I776" s="181">
        <f t="shared" si="46"/>
        <v>0</v>
      </c>
      <c r="J776" s="182">
        <f t="shared" si="47"/>
        <v>0</v>
      </c>
      <c r="K776" s="180">
        <f t="shared" si="48"/>
        <v>0</v>
      </c>
      <c r="L776" s="183"/>
      <c r="M776" s="184"/>
    </row>
    <row r="777" spans="1:13">
      <c r="A777" s="185" t="s">
        <v>1349</v>
      </c>
      <c r="B777" s="186"/>
      <c r="C777" s="187" t="s">
        <v>448</v>
      </c>
      <c r="D777" s="188" t="s">
        <v>49</v>
      </c>
      <c r="E777" s="180" t="s">
        <v>878</v>
      </c>
      <c r="F777" s="180"/>
      <c r="G777" s="180"/>
      <c r="H777" s="180">
        <f t="shared" si="45"/>
        <v>0</v>
      </c>
      <c r="I777" s="181">
        <f t="shared" si="46"/>
        <v>0</v>
      </c>
      <c r="J777" s="182">
        <f t="shared" si="47"/>
        <v>0</v>
      </c>
      <c r="K777" s="180">
        <f t="shared" si="48"/>
        <v>0</v>
      </c>
      <c r="L777" s="183"/>
      <c r="M777" s="184"/>
    </row>
    <row r="778" spans="1:13">
      <c r="A778" s="185" t="s">
        <v>1350</v>
      </c>
      <c r="B778" s="186"/>
      <c r="C778" s="187" t="s">
        <v>450</v>
      </c>
      <c r="D778" s="188" t="s">
        <v>49</v>
      </c>
      <c r="E778" s="180" t="s">
        <v>449</v>
      </c>
      <c r="F778" s="180"/>
      <c r="G778" s="180"/>
      <c r="H778" s="180">
        <f t="shared" si="45"/>
        <v>0</v>
      </c>
      <c r="I778" s="181">
        <f t="shared" si="46"/>
        <v>0</v>
      </c>
      <c r="J778" s="182">
        <f t="shared" si="47"/>
        <v>0</v>
      </c>
      <c r="K778" s="180">
        <f t="shared" si="48"/>
        <v>0</v>
      </c>
      <c r="L778" s="183"/>
      <c r="M778" s="184"/>
    </row>
    <row r="779" spans="1:13">
      <c r="A779" s="185" t="s">
        <v>1351</v>
      </c>
      <c r="B779" s="186"/>
      <c r="C779" s="187" t="s">
        <v>451</v>
      </c>
      <c r="D779" s="188" t="s">
        <v>49</v>
      </c>
      <c r="E779" s="180" t="s">
        <v>447</v>
      </c>
      <c r="F779" s="180"/>
      <c r="G779" s="180"/>
      <c r="H779" s="180">
        <f t="shared" si="45"/>
        <v>0</v>
      </c>
      <c r="I779" s="181">
        <f t="shared" si="46"/>
        <v>0</v>
      </c>
      <c r="J779" s="182">
        <f t="shared" si="47"/>
        <v>0</v>
      </c>
      <c r="K779" s="180">
        <f t="shared" si="48"/>
        <v>0</v>
      </c>
      <c r="L779" s="183"/>
      <c r="M779" s="184"/>
    </row>
    <row r="780" spans="1:13" ht="20.399999999999999">
      <c r="A780" s="185" t="s">
        <v>1352</v>
      </c>
      <c r="B780" s="186"/>
      <c r="C780" s="187" t="s">
        <v>1308</v>
      </c>
      <c r="D780" s="188" t="s">
        <v>49</v>
      </c>
      <c r="E780" s="180" t="s">
        <v>196</v>
      </c>
      <c r="F780" s="180"/>
      <c r="G780" s="180"/>
      <c r="H780" s="180">
        <f t="shared" si="45"/>
        <v>0</v>
      </c>
      <c r="I780" s="181">
        <f t="shared" si="46"/>
        <v>0</v>
      </c>
      <c r="J780" s="182">
        <f t="shared" si="47"/>
        <v>0</v>
      </c>
      <c r="K780" s="180">
        <f t="shared" si="48"/>
        <v>0</v>
      </c>
      <c r="L780" s="183"/>
      <c r="M780" s="184"/>
    </row>
    <row r="781" spans="1:13" ht="20.399999999999999">
      <c r="A781" s="185" t="s">
        <v>1353</v>
      </c>
      <c r="B781" s="186"/>
      <c r="C781" s="187" t="s">
        <v>1035</v>
      </c>
      <c r="D781" s="188" t="s">
        <v>49</v>
      </c>
      <c r="E781" s="180" t="s">
        <v>444</v>
      </c>
      <c r="F781" s="180"/>
      <c r="G781" s="180"/>
      <c r="H781" s="180">
        <f t="shared" ref="H781:H844" si="49">F781+G781</f>
        <v>0</v>
      </c>
      <c r="I781" s="181">
        <f t="shared" ref="I781:I844" si="50">E781*F781</f>
        <v>0</v>
      </c>
      <c r="J781" s="182">
        <f t="shared" ref="J781:J844" si="51">E781*G781</f>
        <v>0</v>
      </c>
      <c r="K781" s="180">
        <f t="shared" ref="K781:K844" si="52">I781+J781</f>
        <v>0</v>
      </c>
      <c r="L781" s="183"/>
      <c r="M781" s="184"/>
    </row>
    <row r="782" spans="1:13">
      <c r="A782" s="185" t="s">
        <v>1354</v>
      </c>
      <c r="B782" s="186"/>
      <c r="C782" s="187" t="s">
        <v>626</v>
      </c>
      <c r="D782" s="188" t="s">
        <v>49</v>
      </c>
      <c r="E782" s="180" t="s">
        <v>444</v>
      </c>
      <c r="F782" s="180"/>
      <c r="G782" s="180"/>
      <c r="H782" s="180">
        <f t="shared" si="49"/>
        <v>0</v>
      </c>
      <c r="I782" s="181">
        <f t="shared" si="50"/>
        <v>0</v>
      </c>
      <c r="J782" s="182">
        <f t="shared" si="51"/>
        <v>0</v>
      </c>
      <c r="K782" s="180">
        <f t="shared" si="52"/>
        <v>0</v>
      </c>
      <c r="L782" s="183"/>
      <c r="M782" s="184"/>
    </row>
    <row r="783" spans="1:13">
      <c r="A783" s="185" t="s">
        <v>1355</v>
      </c>
      <c r="B783" s="186"/>
      <c r="C783" s="187" t="s">
        <v>461</v>
      </c>
      <c r="D783" s="188" t="s">
        <v>49</v>
      </c>
      <c r="E783" s="180" t="s">
        <v>196</v>
      </c>
      <c r="F783" s="180"/>
      <c r="G783" s="180"/>
      <c r="H783" s="180">
        <f t="shared" si="49"/>
        <v>0</v>
      </c>
      <c r="I783" s="181">
        <f t="shared" si="50"/>
        <v>0</v>
      </c>
      <c r="J783" s="182">
        <f t="shared" si="51"/>
        <v>0</v>
      </c>
      <c r="K783" s="180">
        <f t="shared" si="52"/>
        <v>0</v>
      </c>
      <c r="L783" s="183"/>
      <c r="M783" s="184"/>
    </row>
    <row r="784" spans="1:13">
      <c r="A784" s="185" t="s">
        <v>1356</v>
      </c>
      <c r="B784" s="186"/>
      <c r="C784" s="187" t="s">
        <v>462</v>
      </c>
      <c r="D784" s="188" t="s">
        <v>49</v>
      </c>
      <c r="E784" s="180" t="s">
        <v>196</v>
      </c>
      <c r="F784" s="180"/>
      <c r="G784" s="180"/>
      <c r="H784" s="180">
        <f t="shared" si="49"/>
        <v>0</v>
      </c>
      <c r="I784" s="181">
        <f t="shared" si="50"/>
        <v>0</v>
      </c>
      <c r="J784" s="182">
        <f t="shared" si="51"/>
        <v>0</v>
      </c>
      <c r="K784" s="180">
        <f t="shared" si="52"/>
        <v>0</v>
      </c>
      <c r="L784" s="183"/>
      <c r="M784" s="184"/>
    </row>
    <row r="785" spans="1:13">
      <c r="A785" s="185" t="s">
        <v>1357</v>
      </c>
      <c r="B785" s="186"/>
      <c r="C785" s="187" t="s">
        <v>572</v>
      </c>
      <c r="D785" s="188" t="s">
        <v>49</v>
      </c>
      <c r="E785" s="180" t="s">
        <v>447</v>
      </c>
      <c r="F785" s="180"/>
      <c r="G785" s="180"/>
      <c r="H785" s="180">
        <f t="shared" si="49"/>
        <v>0</v>
      </c>
      <c r="I785" s="181">
        <f t="shared" si="50"/>
        <v>0</v>
      </c>
      <c r="J785" s="182">
        <f t="shared" si="51"/>
        <v>0</v>
      </c>
      <c r="K785" s="180">
        <f t="shared" si="52"/>
        <v>0</v>
      </c>
      <c r="L785" s="183"/>
      <c r="M785" s="184"/>
    </row>
    <row r="786" spans="1:13">
      <c r="A786" s="185" t="s">
        <v>1358</v>
      </c>
      <c r="B786" s="186"/>
      <c r="C786" s="187" t="s">
        <v>574</v>
      </c>
      <c r="D786" s="188" t="s">
        <v>49</v>
      </c>
      <c r="E786" s="180" t="s">
        <v>447</v>
      </c>
      <c r="F786" s="180"/>
      <c r="G786" s="180"/>
      <c r="H786" s="180">
        <f t="shared" si="49"/>
        <v>0</v>
      </c>
      <c r="I786" s="181">
        <f t="shared" si="50"/>
        <v>0</v>
      </c>
      <c r="J786" s="182">
        <f t="shared" si="51"/>
        <v>0</v>
      </c>
      <c r="K786" s="180">
        <f t="shared" si="52"/>
        <v>0</v>
      </c>
      <c r="L786" s="183"/>
      <c r="M786" s="184"/>
    </row>
    <row r="787" spans="1:13">
      <c r="A787" s="185" t="s">
        <v>1359</v>
      </c>
      <c r="B787" s="186"/>
      <c r="C787" s="187" t="s">
        <v>574</v>
      </c>
      <c r="D787" s="188" t="s">
        <v>49</v>
      </c>
      <c r="E787" s="180" t="s">
        <v>444</v>
      </c>
      <c r="F787" s="180"/>
      <c r="G787" s="180"/>
      <c r="H787" s="180">
        <f t="shared" si="49"/>
        <v>0</v>
      </c>
      <c r="I787" s="181">
        <f t="shared" si="50"/>
        <v>0</v>
      </c>
      <c r="J787" s="182">
        <f t="shared" si="51"/>
        <v>0</v>
      </c>
      <c r="K787" s="180">
        <f t="shared" si="52"/>
        <v>0</v>
      </c>
      <c r="L787" s="183"/>
      <c r="M787" s="184"/>
    </row>
    <row r="788" spans="1:13">
      <c r="A788" s="185" t="s">
        <v>1360</v>
      </c>
      <c r="B788" s="186"/>
      <c r="C788" s="187" t="s">
        <v>576</v>
      </c>
      <c r="D788" s="188" t="s">
        <v>49</v>
      </c>
      <c r="E788" s="180" t="s">
        <v>458</v>
      </c>
      <c r="F788" s="180"/>
      <c r="G788" s="180"/>
      <c r="H788" s="180">
        <f t="shared" si="49"/>
        <v>0</v>
      </c>
      <c r="I788" s="181">
        <f t="shared" si="50"/>
        <v>0</v>
      </c>
      <c r="J788" s="182">
        <f t="shared" si="51"/>
        <v>0</v>
      </c>
      <c r="K788" s="180">
        <f t="shared" si="52"/>
        <v>0</v>
      </c>
      <c r="L788" s="183"/>
      <c r="M788" s="184"/>
    </row>
    <row r="789" spans="1:13">
      <c r="A789" s="185" t="s">
        <v>1361</v>
      </c>
      <c r="B789" s="186"/>
      <c r="C789" s="187" t="s">
        <v>636</v>
      </c>
      <c r="D789" s="188" t="s">
        <v>49</v>
      </c>
      <c r="E789" s="180" t="s">
        <v>444</v>
      </c>
      <c r="F789" s="180"/>
      <c r="G789" s="180"/>
      <c r="H789" s="180">
        <f t="shared" si="49"/>
        <v>0</v>
      </c>
      <c r="I789" s="181">
        <f t="shared" si="50"/>
        <v>0</v>
      </c>
      <c r="J789" s="182">
        <f t="shared" si="51"/>
        <v>0</v>
      </c>
      <c r="K789" s="180">
        <f t="shared" si="52"/>
        <v>0</v>
      </c>
      <c r="L789" s="183"/>
      <c r="M789" s="184"/>
    </row>
    <row r="790" spans="1:13">
      <c r="A790" s="185" t="s">
        <v>1362</v>
      </c>
      <c r="B790" s="186"/>
      <c r="C790" s="187" t="s">
        <v>578</v>
      </c>
      <c r="D790" s="188" t="s">
        <v>49</v>
      </c>
      <c r="E790" s="180" t="s">
        <v>447</v>
      </c>
      <c r="F790" s="180"/>
      <c r="G790" s="180"/>
      <c r="H790" s="180">
        <f t="shared" si="49"/>
        <v>0</v>
      </c>
      <c r="I790" s="181">
        <f t="shared" si="50"/>
        <v>0</v>
      </c>
      <c r="J790" s="182">
        <f t="shared" si="51"/>
        <v>0</v>
      </c>
      <c r="K790" s="180">
        <f t="shared" si="52"/>
        <v>0</v>
      </c>
      <c r="L790" s="183"/>
      <c r="M790" s="184"/>
    </row>
    <row r="791" spans="1:13">
      <c r="A791" s="185" t="s">
        <v>1363</v>
      </c>
      <c r="B791" s="186"/>
      <c r="C791" s="187" t="s">
        <v>639</v>
      </c>
      <c r="D791" s="188" t="s">
        <v>49</v>
      </c>
      <c r="E791" s="180" t="s">
        <v>444</v>
      </c>
      <c r="F791" s="180"/>
      <c r="G791" s="180"/>
      <c r="H791" s="180">
        <f t="shared" si="49"/>
        <v>0</v>
      </c>
      <c r="I791" s="181">
        <f t="shared" si="50"/>
        <v>0</v>
      </c>
      <c r="J791" s="182">
        <f t="shared" si="51"/>
        <v>0</v>
      </c>
      <c r="K791" s="180">
        <f t="shared" si="52"/>
        <v>0</v>
      </c>
      <c r="L791" s="183"/>
      <c r="M791" s="184"/>
    </row>
    <row r="792" spans="1:13">
      <c r="A792" s="185" t="s">
        <v>1364</v>
      </c>
      <c r="B792" s="186"/>
      <c r="C792" s="187" t="s">
        <v>641</v>
      </c>
      <c r="D792" s="188" t="s">
        <v>49</v>
      </c>
      <c r="E792" s="180" t="s">
        <v>444</v>
      </c>
      <c r="F792" s="180"/>
      <c r="G792" s="180"/>
      <c r="H792" s="180">
        <f t="shared" si="49"/>
        <v>0</v>
      </c>
      <c r="I792" s="181">
        <f t="shared" si="50"/>
        <v>0</v>
      </c>
      <c r="J792" s="182">
        <f t="shared" si="51"/>
        <v>0</v>
      </c>
      <c r="K792" s="180">
        <f t="shared" si="52"/>
        <v>0</v>
      </c>
      <c r="L792" s="183"/>
      <c r="M792" s="184"/>
    </row>
    <row r="793" spans="1:13">
      <c r="A793" s="185" t="s">
        <v>1365</v>
      </c>
      <c r="B793" s="186"/>
      <c r="C793" s="187" t="s">
        <v>582</v>
      </c>
      <c r="D793" s="188" t="s">
        <v>49</v>
      </c>
      <c r="E793" s="180" t="s">
        <v>447</v>
      </c>
      <c r="F793" s="180"/>
      <c r="G793" s="180"/>
      <c r="H793" s="180">
        <f t="shared" si="49"/>
        <v>0</v>
      </c>
      <c r="I793" s="181">
        <f t="shared" si="50"/>
        <v>0</v>
      </c>
      <c r="J793" s="182">
        <f t="shared" si="51"/>
        <v>0</v>
      </c>
      <c r="K793" s="180">
        <f t="shared" si="52"/>
        <v>0</v>
      </c>
      <c r="L793" s="183"/>
      <c r="M793" s="184"/>
    </row>
    <row r="794" spans="1:13">
      <c r="A794" s="185" t="s">
        <v>1366</v>
      </c>
      <c r="B794" s="186"/>
      <c r="C794" s="187" t="s">
        <v>842</v>
      </c>
      <c r="D794" s="188" t="s">
        <v>49</v>
      </c>
      <c r="E794" s="180" t="s">
        <v>447</v>
      </c>
      <c r="F794" s="180"/>
      <c r="G794" s="180"/>
      <c r="H794" s="180">
        <f t="shared" si="49"/>
        <v>0</v>
      </c>
      <c r="I794" s="181">
        <f t="shared" si="50"/>
        <v>0</v>
      </c>
      <c r="J794" s="182">
        <f t="shared" si="51"/>
        <v>0</v>
      </c>
      <c r="K794" s="180">
        <f t="shared" si="52"/>
        <v>0</v>
      </c>
      <c r="L794" s="183"/>
      <c r="M794" s="184"/>
    </row>
    <row r="795" spans="1:13">
      <c r="A795" s="185" t="s">
        <v>1367</v>
      </c>
      <c r="B795" s="186"/>
      <c r="C795" s="187" t="s">
        <v>1050</v>
      </c>
      <c r="D795" s="188" t="s">
        <v>49</v>
      </c>
      <c r="E795" s="180" t="s">
        <v>444</v>
      </c>
      <c r="F795" s="180"/>
      <c r="G795" s="180"/>
      <c r="H795" s="180">
        <f t="shared" si="49"/>
        <v>0</v>
      </c>
      <c r="I795" s="181">
        <f t="shared" si="50"/>
        <v>0</v>
      </c>
      <c r="J795" s="182">
        <f t="shared" si="51"/>
        <v>0</v>
      </c>
      <c r="K795" s="180">
        <f t="shared" si="52"/>
        <v>0</v>
      </c>
      <c r="L795" s="183"/>
      <c r="M795" s="184"/>
    </row>
    <row r="796" spans="1:13">
      <c r="A796" s="185" t="s">
        <v>1368</v>
      </c>
      <c r="B796" s="186"/>
      <c r="C796" s="187" t="s">
        <v>587</v>
      </c>
      <c r="D796" s="188" t="s">
        <v>49</v>
      </c>
      <c r="E796" s="180" t="s">
        <v>444</v>
      </c>
      <c r="F796" s="180"/>
      <c r="G796" s="180"/>
      <c r="H796" s="180">
        <f t="shared" si="49"/>
        <v>0</v>
      </c>
      <c r="I796" s="181">
        <f t="shared" si="50"/>
        <v>0</v>
      </c>
      <c r="J796" s="182">
        <f t="shared" si="51"/>
        <v>0</v>
      </c>
      <c r="K796" s="180">
        <f t="shared" si="52"/>
        <v>0</v>
      </c>
      <c r="L796" s="183"/>
      <c r="M796" s="184"/>
    </row>
    <row r="797" spans="1:13">
      <c r="A797" s="185" t="s">
        <v>1369</v>
      </c>
      <c r="B797" s="186"/>
      <c r="C797" s="187" t="s">
        <v>999</v>
      </c>
      <c r="D797" s="188" t="s">
        <v>49</v>
      </c>
      <c r="E797" s="180" t="s">
        <v>444</v>
      </c>
      <c r="F797" s="180"/>
      <c r="G797" s="180"/>
      <c r="H797" s="180">
        <f t="shared" si="49"/>
        <v>0</v>
      </c>
      <c r="I797" s="181">
        <f t="shared" si="50"/>
        <v>0</v>
      </c>
      <c r="J797" s="182">
        <f t="shared" si="51"/>
        <v>0</v>
      </c>
      <c r="K797" s="180">
        <f t="shared" si="52"/>
        <v>0</v>
      </c>
      <c r="L797" s="183"/>
      <c r="M797" s="184"/>
    </row>
    <row r="798" spans="1:13">
      <c r="A798" s="185" t="s">
        <v>1370</v>
      </c>
      <c r="B798" s="186"/>
      <c r="C798" s="187" t="s">
        <v>466</v>
      </c>
      <c r="D798" s="188" t="s">
        <v>49</v>
      </c>
      <c r="E798" s="180" t="s">
        <v>196</v>
      </c>
      <c r="F798" s="180"/>
      <c r="G798" s="180"/>
      <c r="H798" s="180">
        <f t="shared" si="49"/>
        <v>0</v>
      </c>
      <c r="I798" s="181">
        <f t="shared" si="50"/>
        <v>0</v>
      </c>
      <c r="J798" s="182">
        <f t="shared" si="51"/>
        <v>0</v>
      </c>
      <c r="K798" s="180">
        <f t="shared" si="52"/>
        <v>0</v>
      </c>
      <c r="L798" s="183"/>
      <c r="M798" s="184"/>
    </row>
    <row r="799" spans="1:13">
      <c r="A799" s="185" t="s">
        <v>1371</v>
      </c>
      <c r="B799" s="186"/>
      <c r="C799" s="187" t="s">
        <v>505</v>
      </c>
      <c r="D799" s="188" t="s">
        <v>49</v>
      </c>
      <c r="E799" s="180" t="s">
        <v>196</v>
      </c>
      <c r="F799" s="180"/>
      <c r="G799" s="180"/>
      <c r="H799" s="180">
        <f t="shared" si="49"/>
        <v>0</v>
      </c>
      <c r="I799" s="181">
        <f t="shared" si="50"/>
        <v>0</v>
      </c>
      <c r="J799" s="182">
        <f t="shared" si="51"/>
        <v>0</v>
      </c>
      <c r="K799" s="180">
        <f t="shared" si="52"/>
        <v>0</v>
      </c>
      <c r="L799" s="183"/>
      <c r="M799" s="184"/>
    </row>
    <row r="800" spans="1:13">
      <c r="A800" s="185" t="s">
        <v>1372</v>
      </c>
      <c r="B800" s="186"/>
      <c r="C800" s="187" t="s">
        <v>467</v>
      </c>
      <c r="D800" s="188" t="s">
        <v>49</v>
      </c>
      <c r="E800" s="180" t="s">
        <v>196</v>
      </c>
      <c r="F800" s="180"/>
      <c r="G800" s="180"/>
      <c r="H800" s="180">
        <f t="shared" si="49"/>
        <v>0</v>
      </c>
      <c r="I800" s="181">
        <f t="shared" si="50"/>
        <v>0</v>
      </c>
      <c r="J800" s="182">
        <f t="shared" si="51"/>
        <v>0</v>
      </c>
      <c r="K800" s="180">
        <f t="shared" si="52"/>
        <v>0</v>
      </c>
      <c r="L800" s="183"/>
      <c r="M800" s="184"/>
    </row>
    <row r="801" spans="1:13">
      <c r="A801" s="185" t="s">
        <v>1373</v>
      </c>
      <c r="B801" s="186"/>
      <c r="C801" s="187" t="s">
        <v>468</v>
      </c>
      <c r="D801" s="188" t="s">
        <v>49</v>
      </c>
      <c r="E801" s="180" t="s">
        <v>196</v>
      </c>
      <c r="F801" s="180"/>
      <c r="G801" s="180"/>
      <c r="H801" s="180">
        <f t="shared" si="49"/>
        <v>0</v>
      </c>
      <c r="I801" s="181">
        <f t="shared" si="50"/>
        <v>0</v>
      </c>
      <c r="J801" s="182">
        <f t="shared" si="51"/>
        <v>0</v>
      </c>
      <c r="K801" s="180">
        <f t="shared" si="52"/>
        <v>0</v>
      </c>
      <c r="L801" s="183"/>
      <c r="M801" s="184"/>
    </row>
    <row r="802" spans="1:13">
      <c r="A802" s="185" t="s">
        <v>1374</v>
      </c>
      <c r="B802" s="186"/>
      <c r="C802" s="187" t="s">
        <v>469</v>
      </c>
      <c r="D802" s="188" t="s">
        <v>49</v>
      </c>
      <c r="E802" s="180" t="s">
        <v>196</v>
      </c>
      <c r="F802" s="180"/>
      <c r="G802" s="180"/>
      <c r="H802" s="180">
        <f t="shared" si="49"/>
        <v>0</v>
      </c>
      <c r="I802" s="181">
        <f t="shared" si="50"/>
        <v>0</v>
      </c>
      <c r="J802" s="182">
        <f t="shared" si="51"/>
        <v>0</v>
      </c>
      <c r="K802" s="180">
        <f t="shared" si="52"/>
        <v>0</v>
      </c>
      <c r="L802" s="183"/>
      <c r="M802" s="184"/>
    </row>
    <row r="803" spans="1:13">
      <c r="A803" s="185" t="s">
        <v>1375</v>
      </c>
      <c r="B803" s="186"/>
      <c r="C803" s="187" t="s">
        <v>470</v>
      </c>
      <c r="D803" s="188" t="s">
        <v>49</v>
      </c>
      <c r="E803" s="180" t="s">
        <v>196</v>
      </c>
      <c r="F803" s="180"/>
      <c r="G803" s="180"/>
      <c r="H803" s="180">
        <f t="shared" si="49"/>
        <v>0</v>
      </c>
      <c r="I803" s="181">
        <f t="shared" si="50"/>
        <v>0</v>
      </c>
      <c r="J803" s="182">
        <f t="shared" si="51"/>
        <v>0</v>
      </c>
      <c r="K803" s="180">
        <f t="shared" si="52"/>
        <v>0</v>
      </c>
      <c r="L803" s="183"/>
      <c r="M803" s="184"/>
    </row>
    <row r="804" spans="1:13">
      <c r="A804" s="185" t="s">
        <v>1376</v>
      </c>
      <c r="B804" s="186"/>
      <c r="C804" s="187" t="s">
        <v>472</v>
      </c>
      <c r="D804" s="188" t="s">
        <v>49</v>
      </c>
      <c r="E804" s="180" t="s">
        <v>196</v>
      </c>
      <c r="F804" s="180"/>
      <c r="G804" s="180"/>
      <c r="H804" s="180">
        <f t="shared" si="49"/>
        <v>0</v>
      </c>
      <c r="I804" s="181">
        <f t="shared" si="50"/>
        <v>0</v>
      </c>
      <c r="J804" s="182">
        <f t="shared" si="51"/>
        <v>0</v>
      </c>
      <c r="K804" s="180">
        <f t="shared" si="52"/>
        <v>0</v>
      </c>
      <c r="L804" s="183"/>
      <c r="M804" s="184"/>
    </row>
    <row r="805" spans="1:13">
      <c r="A805" s="185" t="s">
        <v>1377</v>
      </c>
      <c r="B805" s="186"/>
      <c r="C805" s="187" t="s">
        <v>1063</v>
      </c>
      <c r="D805" s="188" t="s">
        <v>49</v>
      </c>
      <c r="E805" s="180" t="s">
        <v>444</v>
      </c>
      <c r="F805" s="180"/>
      <c r="G805" s="180"/>
      <c r="H805" s="180">
        <f t="shared" si="49"/>
        <v>0</v>
      </c>
      <c r="I805" s="181">
        <f t="shared" si="50"/>
        <v>0</v>
      </c>
      <c r="J805" s="182">
        <f t="shared" si="51"/>
        <v>0</v>
      </c>
      <c r="K805" s="180">
        <f t="shared" si="52"/>
        <v>0</v>
      </c>
      <c r="L805" s="183"/>
      <c r="M805" s="184"/>
    </row>
    <row r="806" spans="1:13">
      <c r="A806" s="185" t="s">
        <v>1378</v>
      </c>
      <c r="B806" s="186"/>
      <c r="C806" s="187" t="s">
        <v>958</v>
      </c>
      <c r="D806" s="188" t="s">
        <v>49</v>
      </c>
      <c r="E806" s="180" t="s">
        <v>488</v>
      </c>
      <c r="F806" s="180"/>
      <c r="G806" s="180"/>
      <c r="H806" s="180">
        <f t="shared" si="49"/>
        <v>0</v>
      </c>
      <c r="I806" s="181">
        <f t="shared" si="50"/>
        <v>0</v>
      </c>
      <c r="J806" s="182">
        <f t="shared" si="51"/>
        <v>0</v>
      </c>
      <c r="K806" s="180">
        <f t="shared" si="52"/>
        <v>0</v>
      </c>
      <c r="L806" s="183"/>
      <c r="M806" s="184"/>
    </row>
    <row r="807" spans="1:13">
      <c r="A807" s="185" t="s">
        <v>1379</v>
      </c>
      <c r="B807" s="186"/>
      <c r="C807" s="187" t="s">
        <v>960</v>
      </c>
      <c r="D807" s="188" t="s">
        <v>49</v>
      </c>
      <c r="E807" s="180" t="s">
        <v>196</v>
      </c>
      <c r="F807" s="180"/>
      <c r="G807" s="180"/>
      <c r="H807" s="180">
        <f t="shared" si="49"/>
        <v>0</v>
      </c>
      <c r="I807" s="181">
        <f t="shared" si="50"/>
        <v>0</v>
      </c>
      <c r="J807" s="182">
        <f t="shared" si="51"/>
        <v>0</v>
      </c>
      <c r="K807" s="180">
        <f t="shared" si="52"/>
        <v>0</v>
      </c>
      <c r="L807" s="183"/>
      <c r="M807" s="184"/>
    </row>
    <row r="808" spans="1:13">
      <c r="A808" s="185"/>
      <c r="B808" s="186"/>
      <c r="C808" s="187"/>
      <c r="D808" s="188"/>
      <c r="E808" s="180"/>
      <c r="F808" s="180"/>
      <c r="G808" s="180"/>
      <c r="H808" s="180">
        <f t="shared" si="49"/>
        <v>0</v>
      </c>
      <c r="I808" s="181">
        <f t="shared" si="50"/>
        <v>0</v>
      </c>
      <c r="J808" s="182">
        <f t="shared" si="51"/>
        <v>0</v>
      </c>
      <c r="K808" s="180">
        <f t="shared" si="52"/>
        <v>0</v>
      </c>
      <c r="L808" s="183"/>
      <c r="M808" s="184"/>
    </row>
    <row r="809" spans="1:13">
      <c r="A809" s="175" t="s">
        <v>1380</v>
      </c>
      <c r="B809" s="186"/>
      <c r="C809" s="177" t="s">
        <v>1381</v>
      </c>
      <c r="D809" s="178" t="s">
        <v>49</v>
      </c>
      <c r="E809" s="189">
        <v>1</v>
      </c>
      <c r="F809" s="180"/>
      <c r="G809" s="180"/>
      <c r="H809" s="180">
        <f t="shared" si="49"/>
        <v>0</v>
      </c>
      <c r="I809" s="181">
        <f t="shared" si="50"/>
        <v>0</v>
      </c>
      <c r="J809" s="182">
        <f t="shared" si="51"/>
        <v>0</v>
      </c>
      <c r="K809" s="180">
        <f t="shared" si="52"/>
        <v>0</v>
      </c>
      <c r="L809" s="183"/>
      <c r="M809" s="184"/>
    </row>
    <row r="810" spans="1:13">
      <c r="A810" s="185" t="s">
        <v>1382</v>
      </c>
      <c r="B810" s="186"/>
      <c r="C810" s="187" t="s">
        <v>526</v>
      </c>
      <c r="D810" s="188" t="s">
        <v>49</v>
      </c>
      <c r="E810" s="180" t="s">
        <v>196</v>
      </c>
      <c r="F810" s="180"/>
      <c r="G810" s="180"/>
      <c r="H810" s="180">
        <f t="shared" si="49"/>
        <v>0</v>
      </c>
      <c r="I810" s="181">
        <f t="shared" si="50"/>
        <v>0</v>
      </c>
      <c r="J810" s="182">
        <f t="shared" si="51"/>
        <v>0</v>
      </c>
      <c r="K810" s="180">
        <f t="shared" si="52"/>
        <v>0</v>
      </c>
      <c r="L810" s="183"/>
      <c r="M810" s="184"/>
    </row>
    <row r="811" spans="1:13">
      <c r="A811" s="185" t="s">
        <v>1383</v>
      </c>
      <c r="B811" s="186"/>
      <c r="C811" s="187" t="s">
        <v>793</v>
      </c>
      <c r="D811" s="188" t="s">
        <v>49</v>
      </c>
      <c r="E811" s="180" t="s">
        <v>444</v>
      </c>
      <c r="F811" s="180"/>
      <c r="G811" s="180"/>
      <c r="H811" s="180">
        <f t="shared" si="49"/>
        <v>0</v>
      </c>
      <c r="I811" s="181">
        <f t="shared" si="50"/>
        <v>0</v>
      </c>
      <c r="J811" s="182">
        <f t="shared" si="51"/>
        <v>0</v>
      </c>
      <c r="K811" s="180">
        <f t="shared" si="52"/>
        <v>0</v>
      </c>
      <c r="L811" s="183"/>
      <c r="M811" s="184"/>
    </row>
    <row r="812" spans="1:13" ht="20.399999999999999">
      <c r="A812" s="185" t="s">
        <v>1384</v>
      </c>
      <c r="B812" s="186"/>
      <c r="C812" s="187" t="s">
        <v>528</v>
      </c>
      <c r="D812" s="188" t="s">
        <v>49</v>
      </c>
      <c r="E812" s="180" t="s">
        <v>196</v>
      </c>
      <c r="F812" s="180"/>
      <c r="G812" s="180"/>
      <c r="H812" s="180">
        <f t="shared" si="49"/>
        <v>0</v>
      </c>
      <c r="I812" s="181">
        <f t="shared" si="50"/>
        <v>0</v>
      </c>
      <c r="J812" s="182">
        <f t="shared" si="51"/>
        <v>0</v>
      </c>
      <c r="K812" s="180">
        <f t="shared" si="52"/>
        <v>0</v>
      </c>
      <c r="L812" s="183"/>
      <c r="M812" s="184"/>
    </row>
    <row r="813" spans="1:13">
      <c r="A813" s="185" t="s">
        <v>1385</v>
      </c>
      <c r="B813" s="186"/>
      <c r="C813" s="187" t="s">
        <v>441</v>
      </c>
      <c r="D813" s="188" t="s">
        <v>49</v>
      </c>
      <c r="E813" s="180" t="s">
        <v>1018</v>
      </c>
      <c r="F813" s="180"/>
      <c r="G813" s="180"/>
      <c r="H813" s="180">
        <f t="shared" si="49"/>
        <v>0</v>
      </c>
      <c r="I813" s="181">
        <f t="shared" si="50"/>
        <v>0</v>
      </c>
      <c r="J813" s="182">
        <f t="shared" si="51"/>
        <v>0</v>
      </c>
      <c r="K813" s="180">
        <f t="shared" si="52"/>
        <v>0</v>
      </c>
      <c r="L813" s="183"/>
      <c r="M813" s="184"/>
    </row>
    <row r="814" spans="1:13">
      <c r="A814" s="185" t="s">
        <v>1386</v>
      </c>
      <c r="B814" s="188"/>
      <c r="C814" s="187" t="s">
        <v>442</v>
      </c>
      <c r="D814" s="188" t="s">
        <v>49</v>
      </c>
      <c r="E814" s="180" t="s">
        <v>1020</v>
      </c>
      <c r="F814" s="180"/>
      <c r="G814" s="180"/>
      <c r="H814" s="180">
        <f t="shared" si="49"/>
        <v>0</v>
      </c>
      <c r="I814" s="181">
        <f t="shared" si="50"/>
        <v>0</v>
      </c>
      <c r="J814" s="182">
        <f t="shared" si="51"/>
        <v>0</v>
      </c>
      <c r="K814" s="180">
        <f t="shared" si="52"/>
        <v>0</v>
      </c>
      <c r="L814" s="183"/>
      <c r="M814" s="184"/>
    </row>
    <row r="815" spans="1:13">
      <c r="A815" s="185" t="s">
        <v>1387</v>
      </c>
      <c r="B815" s="188"/>
      <c r="C815" s="187" t="s">
        <v>443</v>
      </c>
      <c r="D815" s="188" t="s">
        <v>49</v>
      </c>
      <c r="E815" s="180" t="s">
        <v>1020</v>
      </c>
      <c r="F815" s="180"/>
      <c r="G815" s="180"/>
      <c r="H815" s="180">
        <f t="shared" si="49"/>
        <v>0</v>
      </c>
      <c r="I815" s="181">
        <f t="shared" si="50"/>
        <v>0</v>
      </c>
      <c r="J815" s="182">
        <f t="shared" si="51"/>
        <v>0</v>
      </c>
      <c r="K815" s="180">
        <f t="shared" si="52"/>
        <v>0</v>
      </c>
      <c r="L815" s="183"/>
      <c r="M815" s="184"/>
    </row>
    <row r="816" spans="1:13">
      <c r="A816" s="185" t="s">
        <v>1388</v>
      </c>
      <c r="B816" s="186"/>
      <c r="C816" s="187" t="s">
        <v>535</v>
      </c>
      <c r="D816" s="188" t="s">
        <v>49</v>
      </c>
      <c r="E816" s="180" t="s">
        <v>196</v>
      </c>
      <c r="F816" s="180"/>
      <c r="G816" s="180"/>
      <c r="H816" s="180">
        <f t="shared" si="49"/>
        <v>0</v>
      </c>
      <c r="I816" s="181">
        <f t="shared" si="50"/>
        <v>0</v>
      </c>
      <c r="J816" s="182">
        <f t="shared" si="51"/>
        <v>0</v>
      </c>
      <c r="K816" s="180">
        <f t="shared" si="52"/>
        <v>0</v>
      </c>
      <c r="L816" s="183"/>
      <c r="M816" s="184"/>
    </row>
    <row r="817" spans="1:13">
      <c r="A817" s="185" t="s">
        <v>1389</v>
      </c>
      <c r="B817" s="186"/>
      <c r="C817" s="187" t="s">
        <v>807</v>
      </c>
      <c r="D817" s="188" t="s">
        <v>49</v>
      </c>
      <c r="E817" s="180" t="s">
        <v>458</v>
      </c>
      <c r="F817" s="180"/>
      <c r="G817" s="180"/>
      <c r="H817" s="180">
        <f t="shared" si="49"/>
        <v>0</v>
      </c>
      <c r="I817" s="181">
        <f t="shared" si="50"/>
        <v>0</v>
      </c>
      <c r="J817" s="182">
        <f t="shared" si="51"/>
        <v>0</v>
      </c>
      <c r="K817" s="180">
        <f t="shared" si="52"/>
        <v>0</v>
      </c>
      <c r="L817" s="183"/>
      <c r="M817" s="184"/>
    </row>
    <row r="818" spans="1:13">
      <c r="A818" s="185" t="s">
        <v>1390</v>
      </c>
      <c r="B818" s="186"/>
      <c r="C818" s="187" t="s">
        <v>445</v>
      </c>
      <c r="D818" s="188" t="s">
        <v>49</v>
      </c>
      <c r="E818" s="180" t="s">
        <v>193</v>
      </c>
      <c r="F818" s="180"/>
      <c r="G818" s="180"/>
      <c r="H818" s="180">
        <f t="shared" si="49"/>
        <v>0</v>
      </c>
      <c r="I818" s="181">
        <f t="shared" si="50"/>
        <v>0</v>
      </c>
      <c r="J818" s="182">
        <f t="shared" si="51"/>
        <v>0</v>
      </c>
      <c r="K818" s="180">
        <f t="shared" si="52"/>
        <v>0</v>
      </c>
      <c r="L818" s="183"/>
      <c r="M818" s="184"/>
    </row>
    <row r="819" spans="1:13">
      <c r="A819" s="185" t="s">
        <v>1391</v>
      </c>
      <c r="B819" s="186"/>
      <c r="C819" s="187" t="s">
        <v>446</v>
      </c>
      <c r="D819" s="188" t="s">
        <v>49</v>
      </c>
      <c r="E819" s="180" t="s">
        <v>1026</v>
      </c>
      <c r="F819" s="180"/>
      <c r="G819" s="180"/>
      <c r="H819" s="180">
        <f t="shared" si="49"/>
        <v>0</v>
      </c>
      <c r="I819" s="181">
        <f t="shared" si="50"/>
        <v>0</v>
      </c>
      <c r="J819" s="182">
        <f t="shared" si="51"/>
        <v>0</v>
      </c>
      <c r="K819" s="180">
        <f t="shared" si="52"/>
        <v>0</v>
      </c>
      <c r="L819" s="183"/>
      <c r="M819" s="184"/>
    </row>
    <row r="820" spans="1:13">
      <c r="A820" s="185" t="s">
        <v>1392</v>
      </c>
      <c r="B820" s="186"/>
      <c r="C820" s="187" t="s">
        <v>1028</v>
      </c>
      <c r="D820" s="188" t="s">
        <v>49</v>
      </c>
      <c r="E820" s="180" t="s">
        <v>444</v>
      </c>
      <c r="F820" s="180"/>
      <c r="G820" s="180"/>
      <c r="H820" s="180">
        <f t="shared" si="49"/>
        <v>0</v>
      </c>
      <c r="I820" s="181">
        <f t="shared" si="50"/>
        <v>0</v>
      </c>
      <c r="J820" s="182">
        <f t="shared" si="51"/>
        <v>0</v>
      </c>
      <c r="K820" s="180">
        <f t="shared" si="52"/>
        <v>0</v>
      </c>
      <c r="L820" s="183"/>
      <c r="M820" s="184"/>
    </row>
    <row r="821" spans="1:13">
      <c r="A821" s="185" t="s">
        <v>1393</v>
      </c>
      <c r="B821" s="186"/>
      <c r="C821" s="187" t="s">
        <v>448</v>
      </c>
      <c r="D821" s="188" t="s">
        <v>49</v>
      </c>
      <c r="E821" s="180" t="s">
        <v>878</v>
      </c>
      <c r="F821" s="180"/>
      <c r="G821" s="180"/>
      <c r="H821" s="180">
        <f t="shared" si="49"/>
        <v>0</v>
      </c>
      <c r="I821" s="181">
        <f t="shared" si="50"/>
        <v>0</v>
      </c>
      <c r="J821" s="182">
        <f t="shared" si="51"/>
        <v>0</v>
      </c>
      <c r="K821" s="180">
        <f t="shared" si="52"/>
        <v>0</v>
      </c>
      <c r="L821" s="183"/>
      <c r="M821" s="184"/>
    </row>
    <row r="822" spans="1:13">
      <c r="A822" s="185" t="s">
        <v>1394</v>
      </c>
      <c r="B822" s="186"/>
      <c r="C822" s="187" t="s">
        <v>450</v>
      </c>
      <c r="D822" s="188" t="s">
        <v>49</v>
      </c>
      <c r="E822" s="180" t="s">
        <v>449</v>
      </c>
      <c r="F822" s="180"/>
      <c r="G822" s="180"/>
      <c r="H822" s="180">
        <f t="shared" si="49"/>
        <v>0</v>
      </c>
      <c r="I822" s="181">
        <f t="shared" si="50"/>
        <v>0</v>
      </c>
      <c r="J822" s="182">
        <f t="shared" si="51"/>
        <v>0</v>
      </c>
      <c r="K822" s="180">
        <f t="shared" si="52"/>
        <v>0</v>
      </c>
      <c r="L822" s="183"/>
      <c r="M822" s="184"/>
    </row>
    <row r="823" spans="1:13">
      <c r="A823" s="185" t="s">
        <v>1395</v>
      </c>
      <c r="B823" s="186"/>
      <c r="C823" s="187" t="s">
        <v>451</v>
      </c>
      <c r="D823" s="188" t="s">
        <v>49</v>
      </c>
      <c r="E823" s="180" t="s">
        <v>447</v>
      </c>
      <c r="F823" s="180"/>
      <c r="G823" s="180"/>
      <c r="H823" s="180">
        <f t="shared" si="49"/>
        <v>0</v>
      </c>
      <c r="I823" s="181">
        <f t="shared" si="50"/>
        <v>0</v>
      </c>
      <c r="J823" s="182">
        <f t="shared" si="51"/>
        <v>0</v>
      </c>
      <c r="K823" s="180">
        <f t="shared" si="52"/>
        <v>0</v>
      </c>
      <c r="L823" s="183"/>
      <c r="M823" s="184"/>
    </row>
    <row r="824" spans="1:13" ht="20.399999999999999">
      <c r="A824" s="185" t="s">
        <v>1396</v>
      </c>
      <c r="B824" s="186"/>
      <c r="C824" s="187" t="s">
        <v>1308</v>
      </c>
      <c r="D824" s="188" t="s">
        <v>49</v>
      </c>
      <c r="E824" s="180" t="s">
        <v>196</v>
      </c>
      <c r="F824" s="180"/>
      <c r="G824" s="180"/>
      <c r="H824" s="180">
        <f t="shared" si="49"/>
        <v>0</v>
      </c>
      <c r="I824" s="181">
        <f t="shared" si="50"/>
        <v>0</v>
      </c>
      <c r="J824" s="182">
        <f t="shared" si="51"/>
        <v>0</v>
      </c>
      <c r="K824" s="180">
        <f t="shared" si="52"/>
        <v>0</v>
      </c>
      <c r="L824" s="183"/>
      <c r="M824" s="184"/>
    </row>
    <row r="825" spans="1:13" ht="20.399999999999999">
      <c r="A825" s="185" t="s">
        <v>1397</v>
      </c>
      <c r="B825" s="186"/>
      <c r="C825" s="187" t="s">
        <v>1035</v>
      </c>
      <c r="D825" s="188" t="s">
        <v>49</v>
      </c>
      <c r="E825" s="180" t="s">
        <v>444</v>
      </c>
      <c r="F825" s="180"/>
      <c r="G825" s="180"/>
      <c r="H825" s="180">
        <f t="shared" si="49"/>
        <v>0</v>
      </c>
      <c r="I825" s="181">
        <f t="shared" si="50"/>
        <v>0</v>
      </c>
      <c r="J825" s="182">
        <f t="shared" si="51"/>
        <v>0</v>
      </c>
      <c r="K825" s="180">
        <f t="shared" si="52"/>
        <v>0</v>
      </c>
      <c r="L825" s="183"/>
      <c r="M825" s="184"/>
    </row>
    <row r="826" spans="1:13">
      <c r="A826" s="185" t="s">
        <v>1398</v>
      </c>
      <c r="B826" s="186"/>
      <c r="C826" s="187" t="s">
        <v>626</v>
      </c>
      <c r="D826" s="188" t="s">
        <v>49</v>
      </c>
      <c r="E826" s="180" t="s">
        <v>444</v>
      </c>
      <c r="F826" s="180"/>
      <c r="G826" s="180"/>
      <c r="H826" s="180">
        <f t="shared" si="49"/>
        <v>0</v>
      </c>
      <c r="I826" s="181">
        <f t="shared" si="50"/>
        <v>0</v>
      </c>
      <c r="J826" s="182">
        <f t="shared" si="51"/>
        <v>0</v>
      </c>
      <c r="K826" s="180">
        <f t="shared" si="52"/>
        <v>0</v>
      </c>
      <c r="L826" s="183"/>
      <c r="M826" s="184"/>
    </row>
    <row r="827" spans="1:13">
      <c r="A827" s="185" t="s">
        <v>1399</v>
      </c>
      <c r="B827" s="186"/>
      <c r="C827" s="187" t="s">
        <v>461</v>
      </c>
      <c r="D827" s="188" t="s">
        <v>49</v>
      </c>
      <c r="E827" s="180" t="s">
        <v>196</v>
      </c>
      <c r="F827" s="180"/>
      <c r="G827" s="180"/>
      <c r="H827" s="180">
        <f t="shared" si="49"/>
        <v>0</v>
      </c>
      <c r="I827" s="181">
        <f t="shared" si="50"/>
        <v>0</v>
      </c>
      <c r="J827" s="182">
        <f t="shared" si="51"/>
        <v>0</v>
      </c>
      <c r="K827" s="180">
        <f t="shared" si="52"/>
        <v>0</v>
      </c>
      <c r="L827" s="183"/>
      <c r="M827" s="184"/>
    </row>
    <row r="828" spans="1:13">
      <c r="A828" s="185" t="s">
        <v>1400</v>
      </c>
      <c r="B828" s="186"/>
      <c r="C828" s="187" t="s">
        <v>462</v>
      </c>
      <c r="D828" s="188" t="s">
        <v>49</v>
      </c>
      <c r="E828" s="180" t="s">
        <v>196</v>
      </c>
      <c r="F828" s="180"/>
      <c r="G828" s="180"/>
      <c r="H828" s="180">
        <f t="shared" si="49"/>
        <v>0</v>
      </c>
      <c r="I828" s="181">
        <f t="shared" si="50"/>
        <v>0</v>
      </c>
      <c r="J828" s="182">
        <f t="shared" si="51"/>
        <v>0</v>
      </c>
      <c r="K828" s="180">
        <f t="shared" si="52"/>
        <v>0</v>
      </c>
      <c r="L828" s="183"/>
      <c r="M828" s="184"/>
    </row>
    <row r="829" spans="1:13">
      <c r="A829" s="185" t="s">
        <v>1401</v>
      </c>
      <c r="B829" s="186"/>
      <c r="C829" s="187" t="s">
        <v>572</v>
      </c>
      <c r="D829" s="188" t="s">
        <v>49</v>
      </c>
      <c r="E829" s="180" t="s">
        <v>447</v>
      </c>
      <c r="F829" s="180"/>
      <c r="G829" s="180"/>
      <c r="H829" s="180">
        <f t="shared" si="49"/>
        <v>0</v>
      </c>
      <c r="I829" s="181">
        <f t="shared" si="50"/>
        <v>0</v>
      </c>
      <c r="J829" s="182">
        <f t="shared" si="51"/>
        <v>0</v>
      </c>
      <c r="K829" s="180">
        <f t="shared" si="52"/>
        <v>0</v>
      </c>
      <c r="L829" s="183"/>
      <c r="M829" s="184"/>
    </row>
    <row r="830" spans="1:13">
      <c r="A830" s="185" t="s">
        <v>1402</v>
      </c>
      <c r="B830" s="186"/>
      <c r="C830" s="187" t="s">
        <v>574</v>
      </c>
      <c r="D830" s="188" t="s">
        <v>49</v>
      </c>
      <c r="E830" s="180" t="s">
        <v>447</v>
      </c>
      <c r="F830" s="180"/>
      <c r="G830" s="180"/>
      <c r="H830" s="180">
        <f t="shared" si="49"/>
        <v>0</v>
      </c>
      <c r="I830" s="181">
        <f t="shared" si="50"/>
        <v>0</v>
      </c>
      <c r="J830" s="182">
        <f t="shared" si="51"/>
        <v>0</v>
      </c>
      <c r="K830" s="180">
        <f t="shared" si="52"/>
        <v>0</v>
      </c>
      <c r="L830" s="183"/>
      <c r="M830" s="184"/>
    </row>
    <row r="831" spans="1:13">
      <c r="A831" s="185" t="s">
        <v>1403</v>
      </c>
      <c r="B831" s="186"/>
      <c r="C831" s="187" t="s">
        <v>574</v>
      </c>
      <c r="D831" s="188" t="s">
        <v>49</v>
      </c>
      <c r="E831" s="180" t="s">
        <v>444</v>
      </c>
      <c r="F831" s="180"/>
      <c r="G831" s="180"/>
      <c r="H831" s="180">
        <f t="shared" si="49"/>
        <v>0</v>
      </c>
      <c r="I831" s="181">
        <f t="shared" si="50"/>
        <v>0</v>
      </c>
      <c r="J831" s="182">
        <f t="shared" si="51"/>
        <v>0</v>
      </c>
      <c r="K831" s="180">
        <f t="shared" si="52"/>
        <v>0</v>
      </c>
      <c r="L831" s="183"/>
      <c r="M831" s="184"/>
    </row>
    <row r="832" spans="1:13">
      <c r="A832" s="185" t="s">
        <v>1404</v>
      </c>
      <c r="B832" s="186"/>
      <c r="C832" s="187" t="s">
        <v>576</v>
      </c>
      <c r="D832" s="188" t="s">
        <v>49</v>
      </c>
      <c r="E832" s="180" t="s">
        <v>458</v>
      </c>
      <c r="F832" s="180"/>
      <c r="G832" s="180"/>
      <c r="H832" s="180">
        <f t="shared" si="49"/>
        <v>0</v>
      </c>
      <c r="I832" s="181">
        <f t="shared" si="50"/>
        <v>0</v>
      </c>
      <c r="J832" s="182">
        <f t="shared" si="51"/>
        <v>0</v>
      </c>
      <c r="K832" s="180">
        <f t="shared" si="52"/>
        <v>0</v>
      </c>
      <c r="L832" s="183"/>
      <c r="M832" s="184"/>
    </row>
    <row r="833" spans="1:13">
      <c r="A833" s="185" t="s">
        <v>1405</v>
      </c>
      <c r="B833" s="186"/>
      <c r="C833" s="187" t="s">
        <v>636</v>
      </c>
      <c r="D833" s="188" t="s">
        <v>49</v>
      </c>
      <c r="E833" s="180" t="s">
        <v>444</v>
      </c>
      <c r="F833" s="180"/>
      <c r="G833" s="180"/>
      <c r="H833" s="180">
        <f t="shared" si="49"/>
        <v>0</v>
      </c>
      <c r="I833" s="181">
        <f t="shared" si="50"/>
        <v>0</v>
      </c>
      <c r="J833" s="182">
        <f t="shared" si="51"/>
        <v>0</v>
      </c>
      <c r="K833" s="180">
        <f t="shared" si="52"/>
        <v>0</v>
      </c>
      <c r="L833" s="183"/>
      <c r="M833" s="184"/>
    </row>
    <row r="834" spans="1:13">
      <c r="A834" s="185" t="s">
        <v>1406</v>
      </c>
      <c r="B834" s="186"/>
      <c r="C834" s="187" t="s">
        <v>578</v>
      </c>
      <c r="D834" s="188" t="s">
        <v>49</v>
      </c>
      <c r="E834" s="180" t="s">
        <v>447</v>
      </c>
      <c r="F834" s="180"/>
      <c r="G834" s="180"/>
      <c r="H834" s="180">
        <f t="shared" si="49"/>
        <v>0</v>
      </c>
      <c r="I834" s="181">
        <f t="shared" si="50"/>
        <v>0</v>
      </c>
      <c r="J834" s="182">
        <f t="shared" si="51"/>
        <v>0</v>
      </c>
      <c r="K834" s="180">
        <f t="shared" si="52"/>
        <v>0</v>
      </c>
      <c r="L834" s="183"/>
      <c r="M834" s="184"/>
    </row>
    <row r="835" spans="1:13">
      <c r="A835" s="185" t="s">
        <v>1407</v>
      </c>
      <c r="B835" s="186"/>
      <c r="C835" s="187" t="s">
        <v>639</v>
      </c>
      <c r="D835" s="188" t="s">
        <v>49</v>
      </c>
      <c r="E835" s="180" t="s">
        <v>444</v>
      </c>
      <c r="F835" s="180"/>
      <c r="G835" s="180"/>
      <c r="H835" s="180">
        <f t="shared" si="49"/>
        <v>0</v>
      </c>
      <c r="I835" s="181">
        <f t="shared" si="50"/>
        <v>0</v>
      </c>
      <c r="J835" s="182">
        <f t="shared" si="51"/>
        <v>0</v>
      </c>
      <c r="K835" s="180">
        <f t="shared" si="52"/>
        <v>0</v>
      </c>
      <c r="L835" s="183"/>
      <c r="M835" s="184"/>
    </row>
    <row r="836" spans="1:13">
      <c r="A836" s="185" t="s">
        <v>1408</v>
      </c>
      <c r="B836" s="186"/>
      <c r="C836" s="187" t="s">
        <v>641</v>
      </c>
      <c r="D836" s="188" t="s">
        <v>49</v>
      </c>
      <c r="E836" s="180" t="s">
        <v>444</v>
      </c>
      <c r="F836" s="180"/>
      <c r="G836" s="180"/>
      <c r="H836" s="180">
        <f t="shared" si="49"/>
        <v>0</v>
      </c>
      <c r="I836" s="181">
        <f t="shared" si="50"/>
        <v>0</v>
      </c>
      <c r="J836" s="182">
        <f t="shared" si="51"/>
        <v>0</v>
      </c>
      <c r="K836" s="180">
        <f t="shared" si="52"/>
        <v>0</v>
      </c>
      <c r="L836" s="183"/>
      <c r="M836" s="184"/>
    </row>
    <row r="837" spans="1:13">
      <c r="A837" s="185" t="s">
        <v>1409</v>
      </c>
      <c r="B837" s="186"/>
      <c r="C837" s="187" t="s">
        <v>582</v>
      </c>
      <c r="D837" s="188" t="s">
        <v>49</v>
      </c>
      <c r="E837" s="180" t="s">
        <v>447</v>
      </c>
      <c r="F837" s="180"/>
      <c r="G837" s="180"/>
      <c r="H837" s="180">
        <f t="shared" si="49"/>
        <v>0</v>
      </c>
      <c r="I837" s="181">
        <f t="shared" si="50"/>
        <v>0</v>
      </c>
      <c r="J837" s="182">
        <f t="shared" si="51"/>
        <v>0</v>
      </c>
      <c r="K837" s="180">
        <f t="shared" si="52"/>
        <v>0</v>
      </c>
      <c r="L837" s="183"/>
      <c r="M837" s="184"/>
    </row>
    <row r="838" spans="1:13">
      <c r="A838" s="185" t="s">
        <v>1410</v>
      </c>
      <c r="B838" s="186"/>
      <c r="C838" s="187" t="s">
        <v>842</v>
      </c>
      <c r="D838" s="188" t="s">
        <v>49</v>
      </c>
      <c r="E838" s="180" t="s">
        <v>447</v>
      </c>
      <c r="F838" s="180"/>
      <c r="G838" s="180"/>
      <c r="H838" s="180">
        <f t="shared" si="49"/>
        <v>0</v>
      </c>
      <c r="I838" s="181">
        <f t="shared" si="50"/>
        <v>0</v>
      </c>
      <c r="J838" s="182">
        <f t="shared" si="51"/>
        <v>0</v>
      </c>
      <c r="K838" s="180">
        <f t="shared" si="52"/>
        <v>0</v>
      </c>
      <c r="L838" s="183"/>
      <c r="M838" s="184"/>
    </row>
    <row r="839" spans="1:13">
      <c r="A839" s="185" t="s">
        <v>1411</v>
      </c>
      <c r="B839" s="186"/>
      <c r="C839" s="187" t="s">
        <v>1050</v>
      </c>
      <c r="D839" s="188" t="s">
        <v>49</v>
      </c>
      <c r="E839" s="180" t="s">
        <v>444</v>
      </c>
      <c r="F839" s="180"/>
      <c r="G839" s="180"/>
      <c r="H839" s="180">
        <f t="shared" si="49"/>
        <v>0</v>
      </c>
      <c r="I839" s="181">
        <f t="shared" si="50"/>
        <v>0</v>
      </c>
      <c r="J839" s="182">
        <f t="shared" si="51"/>
        <v>0</v>
      </c>
      <c r="K839" s="180">
        <f t="shared" si="52"/>
        <v>0</v>
      </c>
      <c r="L839" s="183"/>
      <c r="M839" s="184"/>
    </row>
    <row r="840" spans="1:13">
      <c r="A840" s="185" t="s">
        <v>1412</v>
      </c>
      <c r="B840" s="186"/>
      <c r="C840" s="187" t="s">
        <v>587</v>
      </c>
      <c r="D840" s="188" t="s">
        <v>49</v>
      </c>
      <c r="E840" s="180" t="s">
        <v>444</v>
      </c>
      <c r="F840" s="180"/>
      <c r="G840" s="180"/>
      <c r="H840" s="180">
        <f t="shared" si="49"/>
        <v>0</v>
      </c>
      <c r="I840" s="181">
        <f t="shared" si="50"/>
        <v>0</v>
      </c>
      <c r="J840" s="182">
        <f t="shared" si="51"/>
        <v>0</v>
      </c>
      <c r="K840" s="180">
        <f t="shared" si="52"/>
        <v>0</v>
      </c>
      <c r="L840" s="183"/>
      <c r="M840" s="184"/>
    </row>
    <row r="841" spans="1:13">
      <c r="A841" s="185" t="s">
        <v>1413</v>
      </c>
      <c r="B841" s="186"/>
      <c r="C841" s="187" t="s">
        <v>999</v>
      </c>
      <c r="D841" s="188" t="s">
        <v>49</v>
      </c>
      <c r="E841" s="180" t="s">
        <v>194</v>
      </c>
      <c r="F841" s="180"/>
      <c r="G841" s="180"/>
      <c r="H841" s="180">
        <f t="shared" si="49"/>
        <v>0</v>
      </c>
      <c r="I841" s="181">
        <f t="shared" si="50"/>
        <v>0</v>
      </c>
      <c r="J841" s="182">
        <f t="shared" si="51"/>
        <v>0</v>
      </c>
      <c r="K841" s="180">
        <f t="shared" si="52"/>
        <v>0</v>
      </c>
      <c r="L841" s="183"/>
      <c r="M841" s="184"/>
    </row>
    <row r="842" spans="1:13">
      <c r="A842" s="185" t="s">
        <v>1414</v>
      </c>
      <c r="B842" s="186"/>
      <c r="C842" s="187" t="s">
        <v>1054</v>
      </c>
      <c r="D842" s="188" t="s">
        <v>49</v>
      </c>
      <c r="E842" s="180" t="s">
        <v>449</v>
      </c>
      <c r="F842" s="180"/>
      <c r="G842" s="180"/>
      <c r="H842" s="180">
        <f t="shared" si="49"/>
        <v>0</v>
      </c>
      <c r="I842" s="181">
        <f t="shared" si="50"/>
        <v>0</v>
      </c>
      <c r="J842" s="182">
        <f t="shared" si="51"/>
        <v>0</v>
      </c>
      <c r="K842" s="180">
        <f t="shared" si="52"/>
        <v>0</v>
      </c>
      <c r="L842" s="183"/>
      <c r="M842" s="184"/>
    </row>
    <row r="843" spans="1:13">
      <c r="A843" s="185" t="s">
        <v>1415</v>
      </c>
      <c r="B843" s="186"/>
      <c r="C843" s="187" t="s">
        <v>466</v>
      </c>
      <c r="D843" s="188" t="s">
        <v>49</v>
      </c>
      <c r="E843" s="180" t="s">
        <v>196</v>
      </c>
      <c r="F843" s="180"/>
      <c r="G843" s="180"/>
      <c r="H843" s="180">
        <f t="shared" si="49"/>
        <v>0</v>
      </c>
      <c r="I843" s="181">
        <f t="shared" si="50"/>
        <v>0</v>
      </c>
      <c r="J843" s="182">
        <f t="shared" si="51"/>
        <v>0</v>
      </c>
      <c r="K843" s="180">
        <f t="shared" si="52"/>
        <v>0</v>
      </c>
      <c r="L843" s="183"/>
      <c r="M843" s="184"/>
    </row>
    <row r="844" spans="1:13">
      <c r="A844" s="185" t="s">
        <v>1416</v>
      </c>
      <c r="B844" s="186"/>
      <c r="C844" s="187" t="s">
        <v>505</v>
      </c>
      <c r="D844" s="188" t="s">
        <v>49</v>
      </c>
      <c r="E844" s="180" t="s">
        <v>196</v>
      </c>
      <c r="F844" s="180"/>
      <c r="G844" s="180"/>
      <c r="H844" s="180">
        <f t="shared" si="49"/>
        <v>0</v>
      </c>
      <c r="I844" s="181">
        <f t="shared" si="50"/>
        <v>0</v>
      </c>
      <c r="J844" s="182">
        <f t="shared" si="51"/>
        <v>0</v>
      </c>
      <c r="K844" s="180">
        <f t="shared" si="52"/>
        <v>0</v>
      </c>
      <c r="L844" s="183"/>
      <c r="M844" s="184"/>
    </row>
    <row r="845" spans="1:13">
      <c r="A845" s="185" t="s">
        <v>1417</v>
      </c>
      <c r="B845" s="186"/>
      <c r="C845" s="187" t="s">
        <v>467</v>
      </c>
      <c r="D845" s="188" t="s">
        <v>49</v>
      </c>
      <c r="E845" s="180" t="s">
        <v>196</v>
      </c>
      <c r="F845" s="180"/>
      <c r="G845" s="180"/>
      <c r="H845" s="180">
        <f t="shared" ref="H845:H908" si="53">F845+G845</f>
        <v>0</v>
      </c>
      <c r="I845" s="181">
        <f t="shared" ref="I845:I908" si="54">E845*F845</f>
        <v>0</v>
      </c>
      <c r="J845" s="182">
        <f t="shared" ref="J845:J908" si="55">E845*G845</f>
        <v>0</v>
      </c>
      <c r="K845" s="180">
        <f t="shared" ref="K845:K908" si="56">I845+J845</f>
        <v>0</v>
      </c>
      <c r="L845" s="183"/>
      <c r="M845" s="184"/>
    </row>
    <row r="846" spans="1:13">
      <c r="A846" s="185" t="s">
        <v>1418</v>
      </c>
      <c r="B846" s="186"/>
      <c r="C846" s="187" t="s">
        <v>468</v>
      </c>
      <c r="D846" s="188" t="s">
        <v>49</v>
      </c>
      <c r="E846" s="180" t="s">
        <v>196</v>
      </c>
      <c r="F846" s="180"/>
      <c r="G846" s="180"/>
      <c r="H846" s="180">
        <f t="shared" si="53"/>
        <v>0</v>
      </c>
      <c r="I846" s="181">
        <f t="shared" si="54"/>
        <v>0</v>
      </c>
      <c r="J846" s="182">
        <f t="shared" si="55"/>
        <v>0</v>
      </c>
      <c r="K846" s="180">
        <f t="shared" si="56"/>
        <v>0</v>
      </c>
      <c r="L846" s="183"/>
      <c r="M846" s="184"/>
    </row>
    <row r="847" spans="1:13">
      <c r="A847" s="185" t="s">
        <v>1419</v>
      </c>
      <c r="B847" s="186"/>
      <c r="C847" s="187" t="s">
        <v>469</v>
      </c>
      <c r="D847" s="188" t="s">
        <v>49</v>
      </c>
      <c r="E847" s="180" t="s">
        <v>196</v>
      </c>
      <c r="F847" s="180"/>
      <c r="G847" s="180"/>
      <c r="H847" s="180">
        <f t="shared" si="53"/>
        <v>0</v>
      </c>
      <c r="I847" s="181">
        <f t="shared" si="54"/>
        <v>0</v>
      </c>
      <c r="J847" s="182">
        <f t="shared" si="55"/>
        <v>0</v>
      </c>
      <c r="K847" s="180">
        <f t="shared" si="56"/>
        <v>0</v>
      </c>
      <c r="L847" s="183"/>
      <c r="M847" s="184"/>
    </row>
    <row r="848" spans="1:13">
      <c r="A848" s="185" t="s">
        <v>1420</v>
      </c>
      <c r="B848" s="186"/>
      <c r="C848" s="187" t="s">
        <v>470</v>
      </c>
      <c r="D848" s="188" t="s">
        <v>49</v>
      </c>
      <c r="E848" s="180" t="s">
        <v>196</v>
      </c>
      <c r="F848" s="180"/>
      <c r="G848" s="180"/>
      <c r="H848" s="180">
        <f t="shared" si="53"/>
        <v>0</v>
      </c>
      <c r="I848" s="181">
        <f t="shared" si="54"/>
        <v>0</v>
      </c>
      <c r="J848" s="182">
        <f t="shared" si="55"/>
        <v>0</v>
      </c>
      <c r="K848" s="180">
        <f t="shared" si="56"/>
        <v>0</v>
      </c>
      <c r="L848" s="183"/>
      <c r="M848" s="184"/>
    </row>
    <row r="849" spans="1:13">
      <c r="A849" s="185" t="s">
        <v>1421</v>
      </c>
      <c r="B849" s="186"/>
      <c r="C849" s="187" t="s">
        <v>472</v>
      </c>
      <c r="D849" s="188" t="s">
        <v>49</v>
      </c>
      <c r="E849" s="180" t="s">
        <v>196</v>
      </c>
      <c r="F849" s="180"/>
      <c r="G849" s="180"/>
      <c r="H849" s="180">
        <f t="shared" si="53"/>
        <v>0</v>
      </c>
      <c r="I849" s="181">
        <f t="shared" si="54"/>
        <v>0</v>
      </c>
      <c r="J849" s="182">
        <f t="shared" si="55"/>
        <v>0</v>
      </c>
      <c r="K849" s="180">
        <f t="shared" si="56"/>
        <v>0</v>
      </c>
      <c r="L849" s="183"/>
      <c r="M849" s="184"/>
    </row>
    <row r="850" spans="1:13">
      <c r="A850" s="185" t="s">
        <v>1422</v>
      </c>
      <c r="B850" s="186"/>
      <c r="C850" s="187" t="s">
        <v>1063</v>
      </c>
      <c r="D850" s="188" t="s">
        <v>49</v>
      </c>
      <c r="E850" s="180" t="s">
        <v>444</v>
      </c>
      <c r="F850" s="180"/>
      <c r="G850" s="180"/>
      <c r="H850" s="180">
        <f t="shared" si="53"/>
        <v>0</v>
      </c>
      <c r="I850" s="181">
        <f t="shared" si="54"/>
        <v>0</v>
      </c>
      <c r="J850" s="182">
        <f t="shared" si="55"/>
        <v>0</v>
      </c>
      <c r="K850" s="180">
        <f t="shared" si="56"/>
        <v>0</v>
      </c>
      <c r="L850" s="183"/>
      <c r="M850" s="184"/>
    </row>
    <row r="851" spans="1:13">
      <c r="A851" s="185" t="s">
        <v>1423</v>
      </c>
      <c r="B851" s="186"/>
      <c r="C851" s="187" t="s">
        <v>958</v>
      </c>
      <c r="D851" s="188" t="s">
        <v>49</v>
      </c>
      <c r="E851" s="180" t="s">
        <v>488</v>
      </c>
      <c r="F851" s="180"/>
      <c r="G851" s="180"/>
      <c r="H851" s="180">
        <f t="shared" si="53"/>
        <v>0</v>
      </c>
      <c r="I851" s="181">
        <f t="shared" si="54"/>
        <v>0</v>
      </c>
      <c r="J851" s="182">
        <f t="shared" si="55"/>
        <v>0</v>
      </c>
      <c r="K851" s="180">
        <f t="shared" si="56"/>
        <v>0</v>
      </c>
      <c r="L851" s="183"/>
      <c r="M851" s="184"/>
    </row>
    <row r="852" spans="1:13">
      <c r="A852" s="185" t="s">
        <v>1424</v>
      </c>
      <c r="B852" s="186"/>
      <c r="C852" s="187" t="s">
        <v>960</v>
      </c>
      <c r="D852" s="188" t="s">
        <v>49</v>
      </c>
      <c r="E852" s="180" t="s">
        <v>196</v>
      </c>
      <c r="F852" s="180"/>
      <c r="G852" s="180"/>
      <c r="H852" s="180">
        <f t="shared" si="53"/>
        <v>0</v>
      </c>
      <c r="I852" s="181">
        <f t="shared" si="54"/>
        <v>0</v>
      </c>
      <c r="J852" s="182">
        <f t="shared" si="55"/>
        <v>0</v>
      </c>
      <c r="K852" s="180">
        <f t="shared" si="56"/>
        <v>0</v>
      </c>
      <c r="L852" s="183"/>
      <c r="M852" s="184"/>
    </row>
    <row r="853" spans="1:13">
      <c r="A853" s="185"/>
      <c r="B853" s="186"/>
      <c r="C853" s="187"/>
      <c r="D853" s="188"/>
      <c r="E853" s="180"/>
      <c r="F853" s="180"/>
      <c r="G853" s="180"/>
      <c r="H853" s="180">
        <f t="shared" si="53"/>
        <v>0</v>
      </c>
      <c r="I853" s="181">
        <f t="shared" si="54"/>
        <v>0</v>
      </c>
      <c r="J853" s="182">
        <f t="shared" si="55"/>
        <v>0</v>
      </c>
      <c r="K853" s="180">
        <f t="shared" si="56"/>
        <v>0</v>
      </c>
      <c r="L853" s="183"/>
      <c r="M853" s="184"/>
    </row>
    <row r="854" spans="1:13">
      <c r="A854" s="175" t="s">
        <v>1425</v>
      </c>
      <c r="B854" s="186"/>
      <c r="C854" s="177" t="s">
        <v>1426</v>
      </c>
      <c r="D854" s="178" t="s">
        <v>49</v>
      </c>
      <c r="E854" s="189">
        <v>1</v>
      </c>
      <c r="F854" s="180"/>
      <c r="G854" s="180"/>
      <c r="H854" s="180">
        <f t="shared" si="53"/>
        <v>0</v>
      </c>
      <c r="I854" s="181">
        <f t="shared" si="54"/>
        <v>0</v>
      </c>
      <c r="J854" s="182">
        <f t="shared" si="55"/>
        <v>0</v>
      </c>
      <c r="K854" s="180">
        <f t="shared" si="56"/>
        <v>0</v>
      </c>
      <c r="L854" s="183"/>
      <c r="M854" s="184"/>
    </row>
    <row r="855" spans="1:13">
      <c r="A855" s="185" t="s">
        <v>1427</v>
      </c>
      <c r="B855" s="186"/>
      <c r="C855" s="187" t="s">
        <v>526</v>
      </c>
      <c r="D855" s="188" t="s">
        <v>49</v>
      </c>
      <c r="E855" s="180" t="s">
        <v>196</v>
      </c>
      <c r="F855" s="180"/>
      <c r="G855" s="180"/>
      <c r="H855" s="180">
        <f t="shared" si="53"/>
        <v>0</v>
      </c>
      <c r="I855" s="181">
        <f t="shared" si="54"/>
        <v>0</v>
      </c>
      <c r="J855" s="182">
        <f t="shared" si="55"/>
        <v>0</v>
      </c>
      <c r="K855" s="180">
        <f t="shared" si="56"/>
        <v>0</v>
      </c>
      <c r="L855" s="183"/>
      <c r="M855" s="184"/>
    </row>
    <row r="856" spans="1:13">
      <c r="A856" s="185" t="s">
        <v>1428</v>
      </c>
      <c r="B856" s="186"/>
      <c r="C856" s="187" t="s">
        <v>793</v>
      </c>
      <c r="D856" s="188" t="s">
        <v>49</v>
      </c>
      <c r="E856" s="180" t="s">
        <v>444</v>
      </c>
      <c r="F856" s="180"/>
      <c r="G856" s="180"/>
      <c r="H856" s="180">
        <f t="shared" si="53"/>
        <v>0</v>
      </c>
      <c r="I856" s="181">
        <f t="shared" si="54"/>
        <v>0</v>
      </c>
      <c r="J856" s="182">
        <f t="shared" si="55"/>
        <v>0</v>
      </c>
      <c r="K856" s="180">
        <f t="shared" si="56"/>
        <v>0</v>
      </c>
      <c r="L856" s="183"/>
      <c r="M856" s="184"/>
    </row>
    <row r="857" spans="1:13" ht="20.399999999999999">
      <c r="A857" s="185" t="s">
        <v>1429</v>
      </c>
      <c r="B857" s="186"/>
      <c r="C857" s="187" t="s">
        <v>528</v>
      </c>
      <c r="D857" s="188" t="s">
        <v>49</v>
      </c>
      <c r="E857" s="180" t="s">
        <v>196</v>
      </c>
      <c r="F857" s="180"/>
      <c r="G857" s="180"/>
      <c r="H857" s="180">
        <f t="shared" si="53"/>
        <v>0</v>
      </c>
      <c r="I857" s="181">
        <f t="shared" si="54"/>
        <v>0</v>
      </c>
      <c r="J857" s="182">
        <f t="shared" si="55"/>
        <v>0</v>
      </c>
      <c r="K857" s="180">
        <f t="shared" si="56"/>
        <v>0</v>
      </c>
      <c r="L857" s="183"/>
      <c r="M857" s="184"/>
    </row>
    <row r="858" spans="1:13">
      <c r="A858" s="185" t="s">
        <v>1430</v>
      </c>
      <c r="B858" s="186"/>
      <c r="C858" s="187" t="s">
        <v>441</v>
      </c>
      <c r="D858" s="188" t="s">
        <v>49</v>
      </c>
      <c r="E858" s="180" t="s">
        <v>1018</v>
      </c>
      <c r="F858" s="180"/>
      <c r="G858" s="180"/>
      <c r="H858" s="180">
        <f t="shared" si="53"/>
        <v>0</v>
      </c>
      <c r="I858" s="181">
        <f t="shared" si="54"/>
        <v>0</v>
      </c>
      <c r="J858" s="182">
        <f t="shared" si="55"/>
        <v>0</v>
      </c>
      <c r="K858" s="180">
        <f t="shared" si="56"/>
        <v>0</v>
      </c>
      <c r="L858" s="183"/>
      <c r="M858" s="184"/>
    </row>
    <row r="859" spans="1:13">
      <c r="A859" s="185" t="s">
        <v>1431</v>
      </c>
      <c r="B859" s="186"/>
      <c r="C859" s="187" t="s">
        <v>442</v>
      </c>
      <c r="D859" s="188" t="s">
        <v>49</v>
      </c>
      <c r="E859" s="180" t="s">
        <v>1020</v>
      </c>
      <c r="F859" s="180"/>
      <c r="G859" s="180"/>
      <c r="H859" s="180">
        <f t="shared" si="53"/>
        <v>0</v>
      </c>
      <c r="I859" s="181">
        <f t="shared" si="54"/>
        <v>0</v>
      </c>
      <c r="J859" s="182">
        <f t="shared" si="55"/>
        <v>0</v>
      </c>
      <c r="K859" s="180">
        <f t="shared" si="56"/>
        <v>0</v>
      </c>
      <c r="L859" s="183"/>
      <c r="M859" s="184"/>
    </row>
    <row r="860" spans="1:13">
      <c r="A860" s="185" t="s">
        <v>1432</v>
      </c>
      <c r="B860" s="186"/>
      <c r="C860" s="187" t="s">
        <v>443</v>
      </c>
      <c r="D860" s="188" t="s">
        <v>49</v>
      </c>
      <c r="E860" s="180" t="s">
        <v>1020</v>
      </c>
      <c r="F860" s="180"/>
      <c r="G860" s="180"/>
      <c r="H860" s="180">
        <f t="shared" si="53"/>
        <v>0</v>
      </c>
      <c r="I860" s="181">
        <f t="shared" si="54"/>
        <v>0</v>
      </c>
      <c r="J860" s="182">
        <f t="shared" si="55"/>
        <v>0</v>
      </c>
      <c r="K860" s="180">
        <f t="shared" si="56"/>
        <v>0</v>
      </c>
      <c r="L860" s="183"/>
      <c r="M860" s="184"/>
    </row>
    <row r="861" spans="1:13">
      <c r="A861" s="185" t="s">
        <v>1433</v>
      </c>
      <c r="B861" s="186"/>
      <c r="C861" s="187" t="s">
        <v>535</v>
      </c>
      <c r="D861" s="188" t="s">
        <v>49</v>
      </c>
      <c r="E861" s="180" t="s">
        <v>196</v>
      </c>
      <c r="F861" s="180"/>
      <c r="G861" s="180"/>
      <c r="H861" s="180">
        <f t="shared" si="53"/>
        <v>0</v>
      </c>
      <c r="I861" s="181">
        <f t="shared" si="54"/>
        <v>0</v>
      </c>
      <c r="J861" s="182">
        <f t="shared" si="55"/>
        <v>0</v>
      </c>
      <c r="K861" s="180">
        <f t="shared" si="56"/>
        <v>0</v>
      </c>
      <c r="L861" s="183"/>
      <c r="M861" s="184"/>
    </row>
    <row r="862" spans="1:13">
      <c r="A862" s="185" t="s">
        <v>1434</v>
      </c>
      <c r="B862" s="186"/>
      <c r="C862" s="187" t="s">
        <v>807</v>
      </c>
      <c r="D862" s="188" t="s">
        <v>49</v>
      </c>
      <c r="E862" s="180" t="s">
        <v>458</v>
      </c>
      <c r="F862" s="180"/>
      <c r="G862" s="180"/>
      <c r="H862" s="180">
        <f t="shared" si="53"/>
        <v>0</v>
      </c>
      <c r="I862" s="181">
        <f t="shared" si="54"/>
        <v>0</v>
      </c>
      <c r="J862" s="182">
        <f t="shared" si="55"/>
        <v>0</v>
      </c>
      <c r="K862" s="180">
        <f t="shared" si="56"/>
        <v>0</v>
      </c>
      <c r="L862" s="183"/>
      <c r="M862" s="184"/>
    </row>
    <row r="863" spans="1:13">
      <c r="A863" s="185" t="s">
        <v>1435</v>
      </c>
      <c r="B863" s="188"/>
      <c r="C863" s="187" t="s">
        <v>445</v>
      </c>
      <c r="D863" s="188" t="s">
        <v>49</v>
      </c>
      <c r="E863" s="180" t="s">
        <v>193</v>
      </c>
      <c r="F863" s="180"/>
      <c r="G863" s="180"/>
      <c r="H863" s="180">
        <f t="shared" si="53"/>
        <v>0</v>
      </c>
      <c r="I863" s="181">
        <f t="shared" si="54"/>
        <v>0</v>
      </c>
      <c r="J863" s="182">
        <f t="shared" si="55"/>
        <v>0</v>
      </c>
      <c r="K863" s="180">
        <f t="shared" si="56"/>
        <v>0</v>
      </c>
      <c r="L863" s="183"/>
      <c r="M863" s="184"/>
    </row>
    <row r="864" spans="1:13">
      <c r="A864" s="185" t="s">
        <v>1436</v>
      </c>
      <c r="B864" s="188"/>
      <c r="C864" s="187" t="s">
        <v>446</v>
      </c>
      <c r="D864" s="188" t="s">
        <v>49</v>
      </c>
      <c r="E864" s="180" t="s">
        <v>1078</v>
      </c>
      <c r="F864" s="180"/>
      <c r="G864" s="180"/>
      <c r="H864" s="180">
        <f t="shared" si="53"/>
        <v>0</v>
      </c>
      <c r="I864" s="181">
        <f t="shared" si="54"/>
        <v>0</v>
      </c>
      <c r="J864" s="182">
        <f t="shared" si="55"/>
        <v>0</v>
      </c>
      <c r="K864" s="180">
        <f t="shared" si="56"/>
        <v>0</v>
      </c>
      <c r="L864" s="183"/>
      <c r="M864" s="184"/>
    </row>
    <row r="865" spans="1:13">
      <c r="A865" s="185" t="s">
        <v>1437</v>
      </c>
      <c r="B865" s="186"/>
      <c r="C865" s="187" t="s">
        <v>1028</v>
      </c>
      <c r="D865" s="188" t="s">
        <v>49</v>
      </c>
      <c r="E865" s="180" t="s">
        <v>444</v>
      </c>
      <c r="F865" s="180"/>
      <c r="G865" s="180"/>
      <c r="H865" s="180">
        <f t="shared" si="53"/>
        <v>0</v>
      </c>
      <c r="I865" s="181">
        <f t="shared" si="54"/>
        <v>0</v>
      </c>
      <c r="J865" s="182">
        <f t="shared" si="55"/>
        <v>0</v>
      </c>
      <c r="K865" s="180">
        <f t="shared" si="56"/>
        <v>0</v>
      </c>
      <c r="L865" s="183"/>
      <c r="M865" s="184"/>
    </row>
    <row r="866" spans="1:13">
      <c r="A866" s="185" t="s">
        <v>1438</v>
      </c>
      <c r="B866" s="186"/>
      <c r="C866" s="187" t="s">
        <v>448</v>
      </c>
      <c r="D866" s="188" t="s">
        <v>49</v>
      </c>
      <c r="E866" s="180" t="s">
        <v>878</v>
      </c>
      <c r="F866" s="180"/>
      <c r="G866" s="180"/>
      <c r="H866" s="180">
        <f t="shared" si="53"/>
        <v>0</v>
      </c>
      <c r="I866" s="181">
        <f t="shared" si="54"/>
        <v>0</v>
      </c>
      <c r="J866" s="182">
        <f t="shared" si="55"/>
        <v>0</v>
      </c>
      <c r="K866" s="180">
        <f t="shared" si="56"/>
        <v>0</v>
      </c>
      <c r="L866" s="183"/>
      <c r="M866" s="184"/>
    </row>
    <row r="867" spans="1:13">
      <c r="A867" s="185" t="s">
        <v>1439</v>
      </c>
      <c r="B867" s="186"/>
      <c r="C867" s="187" t="s">
        <v>450</v>
      </c>
      <c r="D867" s="188" t="s">
        <v>49</v>
      </c>
      <c r="E867" s="180" t="s">
        <v>449</v>
      </c>
      <c r="F867" s="180"/>
      <c r="G867" s="180"/>
      <c r="H867" s="180">
        <f t="shared" si="53"/>
        <v>0</v>
      </c>
      <c r="I867" s="181">
        <f t="shared" si="54"/>
        <v>0</v>
      </c>
      <c r="J867" s="182">
        <f t="shared" si="55"/>
        <v>0</v>
      </c>
      <c r="K867" s="180">
        <f t="shared" si="56"/>
        <v>0</v>
      </c>
      <c r="L867" s="183"/>
      <c r="M867" s="184"/>
    </row>
    <row r="868" spans="1:13">
      <c r="A868" s="185" t="s">
        <v>1440</v>
      </c>
      <c r="B868" s="186"/>
      <c r="C868" s="187" t="s">
        <v>451</v>
      </c>
      <c r="D868" s="188" t="s">
        <v>49</v>
      </c>
      <c r="E868" s="180" t="s">
        <v>447</v>
      </c>
      <c r="F868" s="180"/>
      <c r="G868" s="180"/>
      <c r="H868" s="180">
        <f t="shared" si="53"/>
        <v>0</v>
      </c>
      <c r="I868" s="181">
        <f t="shared" si="54"/>
        <v>0</v>
      </c>
      <c r="J868" s="182">
        <f t="shared" si="55"/>
        <v>0</v>
      </c>
      <c r="K868" s="180">
        <f t="shared" si="56"/>
        <v>0</v>
      </c>
      <c r="L868" s="183"/>
      <c r="M868" s="184"/>
    </row>
    <row r="869" spans="1:13" ht="20.399999999999999">
      <c r="A869" s="185" t="s">
        <v>1441</v>
      </c>
      <c r="B869" s="186"/>
      <c r="C869" s="187" t="s">
        <v>1308</v>
      </c>
      <c r="D869" s="188" t="s">
        <v>49</v>
      </c>
      <c r="E869" s="180" t="s">
        <v>196</v>
      </c>
      <c r="F869" s="180"/>
      <c r="G869" s="180"/>
      <c r="H869" s="180">
        <f t="shared" si="53"/>
        <v>0</v>
      </c>
      <c r="I869" s="181">
        <f t="shared" si="54"/>
        <v>0</v>
      </c>
      <c r="J869" s="182">
        <f t="shared" si="55"/>
        <v>0</v>
      </c>
      <c r="K869" s="180">
        <f t="shared" si="56"/>
        <v>0</v>
      </c>
      <c r="L869" s="183"/>
      <c r="M869" s="184"/>
    </row>
    <row r="870" spans="1:13" ht="20.399999999999999">
      <c r="A870" s="185" t="s">
        <v>1442</v>
      </c>
      <c r="B870" s="186"/>
      <c r="C870" s="187" t="s">
        <v>1035</v>
      </c>
      <c r="D870" s="188" t="s">
        <v>49</v>
      </c>
      <c r="E870" s="180" t="s">
        <v>444</v>
      </c>
      <c r="F870" s="180"/>
      <c r="G870" s="180"/>
      <c r="H870" s="180">
        <f t="shared" si="53"/>
        <v>0</v>
      </c>
      <c r="I870" s="181">
        <f t="shared" si="54"/>
        <v>0</v>
      </c>
      <c r="J870" s="182">
        <f t="shared" si="55"/>
        <v>0</v>
      </c>
      <c r="K870" s="180">
        <f t="shared" si="56"/>
        <v>0</v>
      </c>
      <c r="L870" s="183"/>
      <c r="M870" s="184"/>
    </row>
    <row r="871" spans="1:13">
      <c r="A871" s="185" t="s">
        <v>1443</v>
      </c>
      <c r="B871" s="186"/>
      <c r="C871" s="187" t="s">
        <v>626</v>
      </c>
      <c r="D871" s="188" t="s">
        <v>49</v>
      </c>
      <c r="E871" s="180" t="s">
        <v>444</v>
      </c>
      <c r="F871" s="180"/>
      <c r="G871" s="180"/>
      <c r="H871" s="180">
        <f t="shared" si="53"/>
        <v>0</v>
      </c>
      <c r="I871" s="181">
        <f t="shared" si="54"/>
        <v>0</v>
      </c>
      <c r="J871" s="182">
        <f t="shared" si="55"/>
        <v>0</v>
      </c>
      <c r="K871" s="180">
        <f t="shared" si="56"/>
        <v>0</v>
      </c>
      <c r="L871" s="183"/>
      <c r="M871" s="184"/>
    </row>
    <row r="872" spans="1:13">
      <c r="A872" s="185" t="s">
        <v>1444</v>
      </c>
      <c r="B872" s="186"/>
      <c r="C872" s="187" t="s">
        <v>461</v>
      </c>
      <c r="D872" s="188" t="s">
        <v>49</v>
      </c>
      <c r="E872" s="180" t="s">
        <v>196</v>
      </c>
      <c r="F872" s="180"/>
      <c r="G872" s="180"/>
      <c r="H872" s="180">
        <f t="shared" si="53"/>
        <v>0</v>
      </c>
      <c r="I872" s="181">
        <f t="shared" si="54"/>
        <v>0</v>
      </c>
      <c r="J872" s="182">
        <f t="shared" si="55"/>
        <v>0</v>
      </c>
      <c r="K872" s="180">
        <f t="shared" si="56"/>
        <v>0</v>
      </c>
      <c r="L872" s="183"/>
      <c r="M872" s="184"/>
    </row>
    <row r="873" spans="1:13">
      <c r="A873" s="185" t="s">
        <v>1445</v>
      </c>
      <c r="B873" s="186"/>
      <c r="C873" s="187" t="s">
        <v>462</v>
      </c>
      <c r="D873" s="188" t="s">
        <v>49</v>
      </c>
      <c r="E873" s="180" t="s">
        <v>196</v>
      </c>
      <c r="F873" s="180"/>
      <c r="G873" s="180"/>
      <c r="H873" s="180">
        <f t="shared" si="53"/>
        <v>0</v>
      </c>
      <c r="I873" s="181">
        <f t="shared" si="54"/>
        <v>0</v>
      </c>
      <c r="J873" s="182">
        <f t="shared" si="55"/>
        <v>0</v>
      </c>
      <c r="K873" s="180">
        <f t="shared" si="56"/>
        <v>0</v>
      </c>
      <c r="L873" s="183"/>
      <c r="M873" s="184"/>
    </row>
    <row r="874" spans="1:13">
      <c r="A874" s="185" t="s">
        <v>1446</v>
      </c>
      <c r="B874" s="186"/>
      <c r="C874" s="187" t="s">
        <v>572</v>
      </c>
      <c r="D874" s="188" t="s">
        <v>49</v>
      </c>
      <c r="E874" s="180" t="s">
        <v>447</v>
      </c>
      <c r="F874" s="180"/>
      <c r="G874" s="180"/>
      <c r="H874" s="180">
        <f t="shared" si="53"/>
        <v>0</v>
      </c>
      <c r="I874" s="181">
        <f t="shared" si="54"/>
        <v>0</v>
      </c>
      <c r="J874" s="182">
        <f t="shared" si="55"/>
        <v>0</v>
      </c>
      <c r="K874" s="180">
        <f t="shared" si="56"/>
        <v>0</v>
      </c>
      <c r="L874" s="183"/>
      <c r="M874" s="184"/>
    </row>
    <row r="875" spans="1:13">
      <c r="A875" s="185" t="s">
        <v>1447</v>
      </c>
      <c r="B875" s="186"/>
      <c r="C875" s="187" t="s">
        <v>574</v>
      </c>
      <c r="D875" s="188" t="s">
        <v>49</v>
      </c>
      <c r="E875" s="180" t="s">
        <v>447</v>
      </c>
      <c r="F875" s="180"/>
      <c r="G875" s="180"/>
      <c r="H875" s="180">
        <f t="shared" si="53"/>
        <v>0</v>
      </c>
      <c r="I875" s="181">
        <f t="shared" si="54"/>
        <v>0</v>
      </c>
      <c r="J875" s="182">
        <f t="shared" si="55"/>
        <v>0</v>
      </c>
      <c r="K875" s="180">
        <f t="shared" si="56"/>
        <v>0</v>
      </c>
      <c r="L875" s="183"/>
      <c r="M875" s="184"/>
    </row>
    <row r="876" spans="1:13">
      <c r="A876" s="185" t="s">
        <v>1448</v>
      </c>
      <c r="B876" s="186"/>
      <c r="C876" s="187" t="s">
        <v>574</v>
      </c>
      <c r="D876" s="188" t="s">
        <v>49</v>
      </c>
      <c r="E876" s="180" t="s">
        <v>444</v>
      </c>
      <c r="F876" s="180"/>
      <c r="G876" s="180"/>
      <c r="H876" s="180">
        <f t="shared" si="53"/>
        <v>0</v>
      </c>
      <c r="I876" s="181">
        <f t="shared" si="54"/>
        <v>0</v>
      </c>
      <c r="J876" s="182">
        <f t="shared" si="55"/>
        <v>0</v>
      </c>
      <c r="K876" s="180">
        <f t="shared" si="56"/>
        <v>0</v>
      </c>
      <c r="L876" s="183"/>
      <c r="M876" s="184"/>
    </row>
    <row r="877" spans="1:13">
      <c r="A877" s="185" t="s">
        <v>1449</v>
      </c>
      <c r="B877" s="186"/>
      <c r="C877" s="187" t="s">
        <v>576</v>
      </c>
      <c r="D877" s="188" t="s">
        <v>49</v>
      </c>
      <c r="E877" s="180" t="s">
        <v>458</v>
      </c>
      <c r="F877" s="180"/>
      <c r="G877" s="180"/>
      <c r="H877" s="180">
        <f t="shared" si="53"/>
        <v>0</v>
      </c>
      <c r="I877" s="181">
        <f t="shared" si="54"/>
        <v>0</v>
      </c>
      <c r="J877" s="182">
        <f t="shared" si="55"/>
        <v>0</v>
      </c>
      <c r="K877" s="180">
        <f t="shared" si="56"/>
        <v>0</v>
      </c>
      <c r="L877" s="183"/>
      <c r="M877" s="184"/>
    </row>
    <row r="878" spans="1:13">
      <c r="A878" s="185" t="s">
        <v>1450</v>
      </c>
      <c r="B878" s="186"/>
      <c r="C878" s="187" t="s">
        <v>636</v>
      </c>
      <c r="D878" s="188" t="s">
        <v>49</v>
      </c>
      <c r="E878" s="180" t="s">
        <v>444</v>
      </c>
      <c r="F878" s="180"/>
      <c r="G878" s="180"/>
      <c r="H878" s="180">
        <f t="shared" si="53"/>
        <v>0</v>
      </c>
      <c r="I878" s="181">
        <f t="shared" si="54"/>
        <v>0</v>
      </c>
      <c r="J878" s="182">
        <f t="shared" si="55"/>
        <v>0</v>
      </c>
      <c r="K878" s="180">
        <f t="shared" si="56"/>
        <v>0</v>
      </c>
      <c r="L878" s="183"/>
      <c r="M878" s="184"/>
    </row>
    <row r="879" spans="1:13">
      <c r="A879" s="185" t="s">
        <v>1451</v>
      </c>
      <c r="B879" s="186"/>
      <c r="C879" s="187" t="s">
        <v>578</v>
      </c>
      <c r="D879" s="188" t="s">
        <v>49</v>
      </c>
      <c r="E879" s="180" t="s">
        <v>447</v>
      </c>
      <c r="F879" s="180"/>
      <c r="G879" s="180"/>
      <c r="H879" s="180">
        <f t="shared" si="53"/>
        <v>0</v>
      </c>
      <c r="I879" s="181">
        <f t="shared" si="54"/>
        <v>0</v>
      </c>
      <c r="J879" s="182">
        <f t="shared" si="55"/>
        <v>0</v>
      </c>
      <c r="K879" s="180">
        <f t="shared" si="56"/>
        <v>0</v>
      </c>
      <c r="L879" s="183"/>
      <c r="M879" s="184"/>
    </row>
    <row r="880" spans="1:13">
      <c r="A880" s="185" t="s">
        <v>1452</v>
      </c>
      <c r="B880" s="186"/>
      <c r="C880" s="187" t="s">
        <v>639</v>
      </c>
      <c r="D880" s="188" t="s">
        <v>49</v>
      </c>
      <c r="E880" s="180" t="s">
        <v>444</v>
      </c>
      <c r="F880" s="180"/>
      <c r="G880" s="180"/>
      <c r="H880" s="180">
        <f t="shared" si="53"/>
        <v>0</v>
      </c>
      <c r="I880" s="181">
        <f t="shared" si="54"/>
        <v>0</v>
      </c>
      <c r="J880" s="182">
        <f t="shared" si="55"/>
        <v>0</v>
      </c>
      <c r="K880" s="180">
        <f t="shared" si="56"/>
        <v>0</v>
      </c>
      <c r="L880" s="183"/>
      <c r="M880" s="184"/>
    </row>
    <row r="881" spans="1:13">
      <c r="A881" s="185" t="s">
        <v>1453</v>
      </c>
      <c r="B881" s="186"/>
      <c r="C881" s="187" t="s">
        <v>641</v>
      </c>
      <c r="D881" s="188" t="s">
        <v>49</v>
      </c>
      <c r="E881" s="180" t="s">
        <v>444</v>
      </c>
      <c r="F881" s="180"/>
      <c r="G881" s="180"/>
      <c r="H881" s="180">
        <f t="shared" si="53"/>
        <v>0</v>
      </c>
      <c r="I881" s="181">
        <f t="shared" si="54"/>
        <v>0</v>
      </c>
      <c r="J881" s="182">
        <f t="shared" si="55"/>
        <v>0</v>
      </c>
      <c r="K881" s="180">
        <f t="shared" si="56"/>
        <v>0</v>
      </c>
      <c r="L881" s="183"/>
      <c r="M881" s="184"/>
    </row>
    <row r="882" spans="1:13">
      <c r="A882" s="185" t="s">
        <v>1454</v>
      </c>
      <c r="B882" s="186"/>
      <c r="C882" s="187" t="s">
        <v>582</v>
      </c>
      <c r="D882" s="188" t="s">
        <v>49</v>
      </c>
      <c r="E882" s="180" t="s">
        <v>447</v>
      </c>
      <c r="F882" s="180"/>
      <c r="G882" s="180"/>
      <c r="H882" s="180">
        <f t="shared" si="53"/>
        <v>0</v>
      </c>
      <c r="I882" s="181">
        <f t="shared" si="54"/>
        <v>0</v>
      </c>
      <c r="J882" s="182">
        <f t="shared" si="55"/>
        <v>0</v>
      </c>
      <c r="K882" s="180">
        <f t="shared" si="56"/>
        <v>0</v>
      </c>
      <c r="L882" s="183"/>
      <c r="M882" s="184"/>
    </row>
    <row r="883" spans="1:13">
      <c r="A883" s="185" t="s">
        <v>1455</v>
      </c>
      <c r="B883" s="186"/>
      <c r="C883" s="187" t="s">
        <v>842</v>
      </c>
      <c r="D883" s="188" t="s">
        <v>49</v>
      </c>
      <c r="E883" s="180" t="s">
        <v>447</v>
      </c>
      <c r="F883" s="180"/>
      <c r="G883" s="180"/>
      <c r="H883" s="180">
        <f t="shared" si="53"/>
        <v>0</v>
      </c>
      <c r="I883" s="181">
        <f t="shared" si="54"/>
        <v>0</v>
      </c>
      <c r="J883" s="182">
        <f t="shared" si="55"/>
        <v>0</v>
      </c>
      <c r="K883" s="180">
        <f t="shared" si="56"/>
        <v>0</v>
      </c>
      <c r="L883" s="183"/>
      <c r="M883" s="184"/>
    </row>
    <row r="884" spans="1:13">
      <c r="A884" s="185" t="s">
        <v>1456</v>
      </c>
      <c r="B884" s="186"/>
      <c r="C884" s="187" t="s">
        <v>1050</v>
      </c>
      <c r="D884" s="188" t="s">
        <v>49</v>
      </c>
      <c r="E884" s="180" t="s">
        <v>444</v>
      </c>
      <c r="F884" s="180"/>
      <c r="G884" s="180"/>
      <c r="H884" s="180">
        <f t="shared" si="53"/>
        <v>0</v>
      </c>
      <c r="I884" s="181">
        <f t="shared" si="54"/>
        <v>0</v>
      </c>
      <c r="J884" s="182">
        <f t="shared" si="55"/>
        <v>0</v>
      </c>
      <c r="K884" s="180">
        <f t="shared" si="56"/>
        <v>0</v>
      </c>
      <c r="L884" s="183"/>
      <c r="M884" s="184"/>
    </row>
    <row r="885" spans="1:13">
      <c r="A885" s="185" t="s">
        <v>1457</v>
      </c>
      <c r="B885" s="186"/>
      <c r="C885" s="187" t="s">
        <v>587</v>
      </c>
      <c r="D885" s="188" t="s">
        <v>49</v>
      </c>
      <c r="E885" s="180" t="s">
        <v>444</v>
      </c>
      <c r="F885" s="180"/>
      <c r="G885" s="180"/>
      <c r="H885" s="180">
        <f t="shared" si="53"/>
        <v>0</v>
      </c>
      <c r="I885" s="181">
        <f t="shared" si="54"/>
        <v>0</v>
      </c>
      <c r="J885" s="182">
        <f t="shared" si="55"/>
        <v>0</v>
      </c>
      <c r="K885" s="180">
        <f t="shared" si="56"/>
        <v>0</v>
      </c>
      <c r="L885" s="183"/>
      <c r="M885" s="184"/>
    </row>
    <row r="886" spans="1:13">
      <c r="A886" s="185" t="s">
        <v>1458</v>
      </c>
      <c r="B886" s="186"/>
      <c r="C886" s="187" t="s">
        <v>589</v>
      </c>
      <c r="D886" s="188" t="s">
        <v>49</v>
      </c>
      <c r="E886" s="180" t="s">
        <v>488</v>
      </c>
      <c r="F886" s="180"/>
      <c r="G886" s="180"/>
      <c r="H886" s="180">
        <f t="shared" si="53"/>
        <v>0</v>
      </c>
      <c r="I886" s="181">
        <f t="shared" si="54"/>
        <v>0</v>
      </c>
      <c r="J886" s="182">
        <f t="shared" si="55"/>
        <v>0</v>
      </c>
      <c r="K886" s="180">
        <f t="shared" si="56"/>
        <v>0</v>
      </c>
      <c r="L886" s="183"/>
      <c r="M886" s="184"/>
    </row>
    <row r="887" spans="1:13">
      <c r="A887" s="185" t="s">
        <v>1459</v>
      </c>
      <c r="B887" s="186"/>
      <c r="C887" s="187" t="s">
        <v>999</v>
      </c>
      <c r="D887" s="188" t="s">
        <v>49</v>
      </c>
      <c r="E887" s="180" t="s">
        <v>193</v>
      </c>
      <c r="F887" s="180"/>
      <c r="G887" s="180"/>
      <c r="H887" s="180">
        <f t="shared" si="53"/>
        <v>0</v>
      </c>
      <c r="I887" s="181">
        <f t="shared" si="54"/>
        <v>0</v>
      </c>
      <c r="J887" s="182">
        <f t="shared" si="55"/>
        <v>0</v>
      </c>
      <c r="K887" s="180">
        <f t="shared" si="56"/>
        <v>0</v>
      </c>
      <c r="L887" s="183"/>
      <c r="M887" s="184"/>
    </row>
    <row r="888" spans="1:13">
      <c r="A888" s="185" t="s">
        <v>1460</v>
      </c>
      <c r="B888" s="186"/>
      <c r="C888" s="187" t="s">
        <v>466</v>
      </c>
      <c r="D888" s="188" t="s">
        <v>49</v>
      </c>
      <c r="E888" s="180" t="s">
        <v>196</v>
      </c>
      <c r="F888" s="180"/>
      <c r="G888" s="180"/>
      <c r="H888" s="180">
        <f t="shared" si="53"/>
        <v>0</v>
      </c>
      <c r="I888" s="181">
        <f t="shared" si="54"/>
        <v>0</v>
      </c>
      <c r="J888" s="182">
        <f t="shared" si="55"/>
        <v>0</v>
      </c>
      <c r="K888" s="180">
        <f t="shared" si="56"/>
        <v>0</v>
      </c>
      <c r="L888" s="183"/>
      <c r="M888" s="184"/>
    </row>
    <row r="889" spans="1:13">
      <c r="A889" s="185" t="s">
        <v>1461</v>
      </c>
      <c r="B889" s="186"/>
      <c r="C889" s="187" t="s">
        <v>505</v>
      </c>
      <c r="D889" s="188" t="s">
        <v>49</v>
      </c>
      <c r="E889" s="180" t="s">
        <v>196</v>
      </c>
      <c r="F889" s="180"/>
      <c r="G889" s="180"/>
      <c r="H889" s="180">
        <f t="shared" si="53"/>
        <v>0</v>
      </c>
      <c r="I889" s="181">
        <f t="shared" si="54"/>
        <v>0</v>
      </c>
      <c r="J889" s="182">
        <f t="shared" si="55"/>
        <v>0</v>
      </c>
      <c r="K889" s="180">
        <f t="shared" si="56"/>
        <v>0</v>
      </c>
      <c r="L889" s="183"/>
      <c r="M889" s="184"/>
    </row>
    <row r="890" spans="1:13">
      <c r="A890" s="185" t="s">
        <v>1462</v>
      </c>
      <c r="B890" s="186"/>
      <c r="C890" s="187" t="s">
        <v>467</v>
      </c>
      <c r="D890" s="188" t="s">
        <v>49</v>
      </c>
      <c r="E890" s="180" t="s">
        <v>196</v>
      </c>
      <c r="F890" s="180"/>
      <c r="G890" s="180"/>
      <c r="H890" s="180">
        <f t="shared" si="53"/>
        <v>0</v>
      </c>
      <c r="I890" s="181">
        <f t="shared" si="54"/>
        <v>0</v>
      </c>
      <c r="J890" s="182">
        <f t="shared" si="55"/>
        <v>0</v>
      </c>
      <c r="K890" s="180">
        <f t="shared" si="56"/>
        <v>0</v>
      </c>
      <c r="L890" s="183"/>
      <c r="M890" s="184"/>
    </row>
    <row r="891" spans="1:13">
      <c r="A891" s="185" t="s">
        <v>1463</v>
      </c>
      <c r="B891" s="186"/>
      <c r="C891" s="187" t="s">
        <v>468</v>
      </c>
      <c r="D891" s="188" t="s">
        <v>49</v>
      </c>
      <c r="E891" s="180" t="s">
        <v>196</v>
      </c>
      <c r="F891" s="180"/>
      <c r="G891" s="180"/>
      <c r="H891" s="180">
        <f t="shared" si="53"/>
        <v>0</v>
      </c>
      <c r="I891" s="181">
        <f t="shared" si="54"/>
        <v>0</v>
      </c>
      <c r="J891" s="182">
        <f t="shared" si="55"/>
        <v>0</v>
      </c>
      <c r="K891" s="180">
        <f t="shared" si="56"/>
        <v>0</v>
      </c>
      <c r="L891" s="183"/>
      <c r="M891" s="184"/>
    </row>
    <row r="892" spans="1:13">
      <c r="A892" s="185" t="s">
        <v>1464</v>
      </c>
      <c r="B892" s="186"/>
      <c r="C892" s="187" t="s">
        <v>469</v>
      </c>
      <c r="D892" s="188" t="s">
        <v>49</v>
      </c>
      <c r="E892" s="180" t="s">
        <v>196</v>
      </c>
      <c r="F892" s="180"/>
      <c r="G892" s="180"/>
      <c r="H892" s="180">
        <f t="shared" si="53"/>
        <v>0</v>
      </c>
      <c r="I892" s="181">
        <f t="shared" si="54"/>
        <v>0</v>
      </c>
      <c r="J892" s="182">
        <f t="shared" si="55"/>
        <v>0</v>
      </c>
      <c r="K892" s="180">
        <f t="shared" si="56"/>
        <v>0</v>
      </c>
      <c r="L892" s="183"/>
      <c r="M892" s="184"/>
    </row>
    <row r="893" spans="1:13">
      <c r="A893" s="185" t="s">
        <v>1465</v>
      </c>
      <c r="B893" s="186"/>
      <c r="C893" s="187" t="s">
        <v>470</v>
      </c>
      <c r="D893" s="188" t="s">
        <v>49</v>
      </c>
      <c r="E893" s="180" t="s">
        <v>196</v>
      </c>
      <c r="F893" s="180"/>
      <c r="G893" s="180"/>
      <c r="H893" s="180">
        <f t="shared" si="53"/>
        <v>0</v>
      </c>
      <c r="I893" s="181">
        <f t="shared" si="54"/>
        <v>0</v>
      </c>
      <c r="J893" s="182">
        <f t="shared" si="55"/>
        <v>0</v>
      </c>
      <c r="K893" s="180">
        <f t="shared" si="56"/>
        <v>0</v>
      </c>
      <c r="L893" s="183"/>
      <c r="M893" s="184"/>
    </row>
    <row r="894" spans="1:13">
      <c r="A894" s="185" t="s">
        <v>1466</v>
      </c>
      <c r="B894" s="186"/>
      <c r="C894" s="187" t="s">
        <v>472</v>
      </c>
      <c r="D894" s="188" t="s">
        <v>49</v>
      </c>
      <c r="E894" s="180" t="s">
        <v>196</v>
      </c>
      <c r="F894" s="180"/>
      <c r="G894" s="180"/>
      <c r="H894" s="180">
        <f t="shared" si="53"/>
        <v>0</v>
      </c>
      <c r="I894" s="181">
        <f t="shared" si="54"/>
        <v>0</v>
      </c>
      <c r="J894" s="182">
        <f t="shared" si="55"/>
        <v>0</v>
      </c>
      <c r="K894" s="180">
        <f t="shared" si="56"/>
        <v>0</v>
      </c>
      <c r="L894" s="183"/>
      <c r="M894" s="184"/>
    </row>
    <row r="895" spans="1:13">
      <c r="A895" s="185" t="s">
        <v>1467</v>
      </c>
      <c r="B895" s="186"/>
      <c r="C895" s="187" t="s">
        <v>958</v>
      </c>
      <c r="D895" s="188" t="s">
        <v>49</v>
      </c>
      <c r="E895" s="180" t="s">
        <v>488</v>
      </c>
      <c r="F895" s="180"/>
      <c r="G895" s="180"/>
      <c r="H895" s="180">
        <f t="shared" si="53"/>
        <v>0</v>
      </c>
      <c r="I895" s="181">
        <f t="shared" si="54"/>
        <v>0</v>
      </c>
      <c r="J895" s="182">
        <f t="shared" si="55"/>
        <v>0</v>
      </c>
      <c r="K895" s="180">
        <f t="shared" si="56"/>
        <v>0</v>
      </c>
      <c r="L895" s="183"/>
      <c r="M895" s="184"/>
    </row>
    <row r="896" spans="1:13">
      <c r="A896" s="185" t="s">
        <v>1468</v>
      </c>
      <c r="B896" s="186"/>
      <c r="C896" s="187" t="s">
        <v>960</v>
      </c>
      <c r="D896" s="188" t="s">
        <v>49</v>
      </c>
      <c r="E896" s="180" t="s">
        <v>196</v>
      </c>
      <c r="F896" s="180"/>
      <c r="G896" s="180"/>
      <c r="H896" s="180">
        <f t="shared" si="53"/>
        <v>0</v>
      </c>
      <c r="I896" s="181">
        <f t="shared" si="54"/>
        <v>0</v>
      </c>
      <c r="J896" s="182">
        <f t="shared" si="55"/>
        <v>0</v>
      </c>
      <c r="K896" s="180">
        <f t="shared" si="56"/>
        <v>0</v>
      </c>
      <c r="L896" s="183"/>
      <c r="M896" s="184"/>
    </row>
    <row r="897" spans="1:13">
      <c r="A897" s="185"/>
      <c r="B897" s="186"/>
      <c r="C897" s="187"/>
      <c r="D897" s="188"/>
      <c r="E897" s="180"/>
      <c r="F897" s="180"/>
      <c r="G897" s="180"/>
      <c r="H897" s="180">
        <f t="shared" si="53"/>
        <v>0</v>
      </c>
      <c r="I897" s="181">
        <f t="shared" si="54"/>
        <v>0</v>
      </c>
      <c r="J897" s="182">
        <f t="shared" si="55"/>
        <v>0</v>
      </c>
      <c r="K897" s="180">
        <f t="shared" si="56"/>
        <v>0</v>
      </c>
      <c r="L897" s="183"/>
      <c r="M897" s="184"/>
    </row>
    <row r="898" spans="1:13">
      <c r="A898" s="175" t="s">
        <v>1469</v>
      </c>
      <c r="B898" s="186"/>
      <c r="C898" s="177" t="s">
        <v>1470</v>
      </c>
      <c r="D898" s="178" t="s">
        <v>49</v>
      </c>
      <c r="E898" s="189">
        <v>1</v>
      </c>
      <c r="F898" s="180"/>
      <c r="G898" s="180"/>
      <c r="H898" s="180">
        <f t="shared" si="53"/>
        <v>0</v>
      </c>
      <c r="I898" s="181">
        <f t="shared" si="54"/>
        <v>0</v>
      </c>
      <c r="J898" s="182">
        <f t="shared" si="55"/>
        <v>0</v>
      </c>
      <c r="K898" s="180">
        <f t="shared" si="56"/>
        <v>0</v>
      </c>
      <c r="L898" s="183"/>
      <c r="M898" s="184"/>
    </row>
    <row r="899" spans="1:13">
      <c r="A899" s="185" t="s">
        <v>1471</v>
      </c>
      <c r="B899" s="186"/>
      <c r="C899" s="187" t="s">
        <v>526</v>
      </c>
      <c r="D899" s="188" t="s">
        <v>49</v>
      </c>
      <c r="E899" s="180" t="s">
        <v>196</v>
      </c>
      <c r="F899" s="180"/>
      <c r="G899" s="180"/>
      <c r="H899" s="180">
        <f t="shared" si="53"/>
        <v>0</v>
      </c>
      <c r="I899" s="181">
        <f t="shared" si="54"/>
        <v>0</v>
      </c>
      <c r="J899" s="182">
        <f t="shared" si="55"/>
        <v>0</v>
      </c>
      <c r="K899" s="180">
        <f t="shared" si="56"/>
        <v>0</v>
      </c>
      <c r="L899" s="183"/>
      <c r="M899" s="184"/>
    </row>
    <row r="900" spans="1:13" ht="20.399999999999999">
      <c r="A900" s="185" t="s">
        <v>1472</v>
      </c>
      <c r="B900" s="186"/>
      <c r="C900" s="187" t="s">
        <v>528</v>
      </c>
      <c r="D900" s="188" t="s">
        <v>49</v>
      </c>
      <c r="E900" s="180" t="s">
        <v>196</v>
      </c>
      <c r="F900" s="180"/>
      <c r="G900" s="180"/>
      <c r="H900" s="180">
        <f t="shared" si="53"/>
        <v>0</v>
      </c>
      <c r="I900" s="181">
        <f t="shared" si="54"/>
        <v>0</v>
      </c>
      <c r="J900" s="182">
        <f t="shared" si="55"/>
        <v>0</v>
      </c>
      <c r="K900" s="180">
        <f t="shared" si="56"/>
        <v>0</v>
      </c>
      <c r="L900" s="183"/>
      <c r="M900" s="184"/>
    </row>
    <row r="901" spans="1:13">
      <c r="A901" s="185" t="s">
        <v>1473</v>
      </c>
      <c r="B901" s="186"/>
      <c r="C901" s="187" t="s">
        <v>441</v>
      </c>
      <c r="D901" s="188" t="s">
        <v>49</v>
      </c>
      <c r="E901" s="180" t="s">
        <v>449</v>
      </c>
      <c r="F901" s="180"/>
      <c r="G901" s="180"/>
      <c r="H901" s="180">
        <f t="shared" si="53"/>
        <v>0</v>
      </c>
      <c r="I901" s="181">
        <f t="shared" si="54"/>
        <v>0</v>
      </c>
      <c r="J901" s="182">
        <f t="shared" si="55"/>
        <v>0</v>
      </c>
      <c r="K901" s="180">
        <f t="shared" si="56"/>
        <v>0</v>
      </c>
      <c r="L901" s="183"/>
      <c r="M901" s="184"/>
    </row>
    <row r="902" spans="1:13">
      <c r="A902" s="185" t="s">
        <v>1474</v>
      </c>
      <c r="B902" s="186"/>
      <c r="C902" s="187" t="s">
        <v>442</v>
      </c>
      <c r="D902" s="188" t="s">
        <v>49</v>
      </c>
      <c r="E902" s="180" t="s">
        <v>192</v>
      </c>
      <c r="F902" s="180"/>
      <c r="G902" s="180"/>
      <c r="H902" s="180">
        <f t="shared" si="53"/>
        <v>0</v>
      </c>
      <c r="I902" s="181">
        <f t="shared" si="54"/>
        <v>0</v>
      </c>
      <c r="J902" s="182">
        <f t="shared" si="55"/>
        <v>0</v>
      </c>
      <c r="K902" s="180">
        <f t="shared" si="56"/>
        <v>0</v>
      </c>
      <c r="L902" s="183"/>
      <c r="M902" s="184"/>
    </row>
    <row r="903" spans="1:13">
      <c r="A903" s="185" t="s">
        <v>1475</v>
      </c>
      <c r="B903" s="186"/>
      <c r="C903" s="187" t="s">
        <v>443</v>
      </c>
      <c r="D903" s="188" t="s">
        <v>49</v>
      </c>
      <c r="E903" s="180" t="s">
        <v>192</v>
      </c>
      <c r="F903" s="180"/>
      <c r="G903" s="180"/>
      <c r="H903" s="180">
        <f t="shared" si="53"/>
        <v>0</v>
      </c>
      <c r="I903" s="181">
        <f t="shared" si="54"/>
        <v>0</v>
      </c>
      <c r="J903" s="182">
        <f t="shared" si="55"/>
        <v>0</v>
      </c>
      <c r="K903" s="180">
        <f t="shared" si="56"/>
        <v>0</v>
      </c>
      <c r="L903" s="183"/>
      <c r="M903" s="184"/>
    </row>
    <row r="904" spans="1:13">
      <c r="A904" s="185" t="s">
        <v>1476</v>
      </c>
      <c r="B904" s="186"/>
      <c r="C904" s="187" t="s">
        <v>535</v>
      </c>
      <c r="D904" s="188" t="s">
        <v>49</v>
      </c>
      <c r="E904" s="180" t="s">
        <v>196</v>
      </c>
      <c r="F904" s="180"/>
      <c r="G904" s="180"/>
      <c r="H904" s="180">
        <f t="shared" si="53"/>
        <v>0</v>
      </c>
      <c r="I904" s="181">
        <f t="shared" si="54"/>
        <v>0</v>
      </c>
      <c r="J904" s="182">
        <f t="shared" si="55"/>
        <v>0</v>
      </c>
      <c r="K904" s="180">
        <f t="shared" si="56"/>
        <v>0</v>
      </c>
      <c r="L904" s="183"/>
      <c r="M904" s="184"/>
    </row>
    <row r="905" spans="1:13">
      <c r="A905" s="185" t="s">
        <v>1477</v>
      </c>
      <c r="B905" s="186"/>
      <c r="C905" s="187" t="s">
        <v>445</v>
      </c>
      <c r="D905" s="188" t="s">
        <v>49</v>
      </c>
      <c r="E905" s="180" t="s">
        <v>193</v>
      </c>
      <c r="F905" s="180"/>
      <c r="G905" s="180"/>
      <c r="H905" s="180">
        <f t="shared" si="53"/>
        <v>0</v>
      </c>
      <c r="I905" s="181">
        <f t="shared" si="54"/>
        <v>0</v>
      </c>
      <c r="J905" s="182">
        <f t="shared" si="55"/>
        <v>0</v>
      </c>
      <c r="K905" s="180">
        <f t="shared" si="56"/>
        <v>0</v>
      </c>
      <c r="L905" s="183"/>
      <c r="M905" s="184"/>
    </row>
    <row r="906" spans="1:13">
      <c r="A906" s="185" t="s">
        <v>1478</v>
      </c>
      <c r="B906" s="186"/>
      <c r="C906" s="187" t="s">
        <v>446</v>
      </c>
      <c r="D906" s="188" t="s">
        <v>49</v>
      </c>
      <c r="E906" s="180" t="s">
        <v>192</v>
      </c>
      <c r="F906" s="180"/>
      <c r="G906" s="180"/>
      <c r="H906" s="180">
        <f t="shared" si="53"/>
        <v>0</v>
      </c>
      <c r="I906" s="181">
        <f t="shared" si="54"/>
        <v>0</v>
      </c>
      <c r="J906" s="182">
        <f t="shared" si="55"/>
        <v>0</v>
      </c>
      <c r="K906" s="180">
        <f t="shared" si="56"/>
        <v>0</v>
      </c>
      <c r="L906" s="183"/>
      <c r="M906" s="184"/>
    </row>
    <row r="907" spans="1:13">
      <c r="A907" s="185" t="s">
        <v>1479</v>
      </c>
      <c r="B907" s="186"/>
      <c r="C907" s="187" t="s">
        <v>450</v>
      </c>
      <c r="D907" s="188" t="s">
        <v>49</v>
      </c>
      <c r="E907" s="180" t="s">
        <v>449</v>
      </c>
      <c r="F907" s="180"/>
      <c r="G907" s="180"/>
      <c r="H907" s="180">
        <f t="shared" si="53"/>
        <v>0</v>
      </c>
      <c r="I907" s="181">
        <f t="shared" si="54"/>
        <v>0</v>
      </c>
      <c r="J907" s="182">
        <f t="shared" si="55"/>
        <v>0</v>
      </c>
      <c r="K907" s="180">
        <f t="shared" si="56"/>
        <v>0</v>
      </c>
      <c r="L907" s="183"/>
      <c r="M907" s="184"/>
    </row>
    <row r="908" spans="1:13" ht="20.399999999999999">
      <c r="A908" s="185" t="s">
        <v>1480</v>
      </c>
      <c r="B908" s="186"/>
      <c r="C908" s="187" t="s">
        <v>1481</v>
      </c>
      <c r="D908" s="188" t="s">
        <v>49</v>
      </c>
      <c r="E908" s="180" t="s">
        <v>196</v>
      </c>
      <c r="F908" s="180"/>
      <c r="G908" s="180"/>
      <c r="H908" s="180">
        <f t="shared" si="53"/>
        <v>0</v>
      </c>
      <c r="I908" s="181">
        <f t="shared" si="54"/>
        <v>0</v>
      </c>
      <c r="J908" s="182">
        <f t="shared" si="55"/>
        <v>0</v>
      </c>
      <c r="K908" s="180">
        <f t="shared" si="56"/>
        <v>0</v>
      </c>
      <c r="L908" s="183"/>
      <c r="M908" s="184"/>
    </row>
    <row r="909" spans="1:13">
      <c r="A909" s="185" t="s">
        <v>1482</v>
      </c>
      <c r="B909" s="186"/>
      <c r="C909" s="187" t="s">
        <v>461</v>
      </c>
      <c r="D909" s="188" t="s">
        <v>49</v>
      </c>
      <c r="E909" s="180" t="s">
        <v>196</v>
      </c>
      <c r="F909" s="180"/>
      <c r="G909" s="180"/>
      <c r="H909" s="180">
        <f t="shared" ref="H909:H972" si="57">F909+G909</f>
        <v>0</v>
      </c>
      <c r="I909" s="181">
        <f t="shared" ref="I909:I972" si="58">E909*F909</f>
        <v>0</v>
      </c>
      <c r="J909" s="182">
        <f t="shared" ref="J909:J972" si="59">E909*G909</f>
        <v>0</v>
      </c>
      <c r="K909" s="180">
        <f t="shared" ref="K909:K972" si="60">I909+J909</f>
        <v>0</v>
      </c>
      <c r="L909" s="183"/>
      <c r="M909" s="184"/>
    </row>
    <row r="910" spans="1:13">
      <c r="A910" s="185" t="s">
        <v>1483</v>
      </c>
      <c r="B910" s="186"/>
      <c r="C910" s="187" t="s">
        <v>462</v>
      </c>
      <c r="D910" s="188" t="s">
        <v>49</v>
      </c>
      <c r="E910" s="180" t="s">
        <v>196</v>
      </c>
      <c r="F910" s="180"/>
      <c r="G910" s="180"/>
      <c r="H910" s="180">
        <f t="shared" si="57"/>
        <v>0</v>
      </c>
      <c r="I910" s="181">
        <f t="shared" si="58"/>
        <v>0</v>
      </c>
      <c r="J910" s="182">
        <f t="shared" si="59"/>
        <v>0</v>
      </c>
      <c r="K910" s="180">
        <f t="shared" si="60"/>
        <v>0</v>
      </c>
      <c r="L910" s="183"/>
      <c r="M910" s="184"/>
    </row>
    <row r="911" spans="1:13">
      <c r="A911" s="185" t="s">
        <v>1484</v>
      </c>
      <c r="B911" s="188"/>
      <c r="C911" s="187" t="s">
        <v>466</v>
      </c>
      <c r="D911" s="188" t="s">
        <v>49</v>
      </c>
      <c r="E911" s="180" t="s">
        <v>196</v>
      </c>
      <c r="F911" s="180"/>
      <c r="G911" s="180"/>
      <c r="H911" s="180">
        <f t="shared" si="57"/>
        <v>0</v>
      </c>
      <c r="I911" s="181">
        <f t="shared" si="58"/>
        <v>0</v>
      </c>
      <c r="J911" s="182">
        <f t="shared" si="59"/>
        <v>0</v>
      </c>
      <c r="K911" s="180">
        <f t="shared" si="60"/>
        <v>0</v>
      </c>
      <c r="L911" s="183"/>
      <c r="M911" s="184"/>
    </row>
    <row r="912" spans="1:13">
      <c r="A912" s="185" t="s">
        <v>1485</v>
      </c>
      <c r="B912" s="188"/>
      <c r="C912" s="187" t="s">
        <v>505</v>
      </c>
      <c r="D912" s="188" t="s">
        <v>49</v>
      </c>
      <c r="E912" s="180" t="s">
        <v>196</v>
      </c>
      <c r="F912" s="180"/>
      <c r="G912" s="180"/>
      <c r="H912" s="180">
        <f t="shared" si="57"/>
        <v>0</v>
      </c>
      <c r="I912" s="181">
        <f t="shared" si="58"/>
        <v>0</v>
      </c>
      <c r="J912" s="182">
        <f t="shared" si="59"/>
        <v>0</v>
      </c>
      <c r="K912" s="180">
        <f t="shared" si="60"/>
        <v>0</v>
      </c>
      <c r="L912" s="183"/>
      <c r="M912" s="184"/>
    </row>
    <row r="913" spans="1:13">
      <c r="A913" s="185" t="s">
        <v>1486</v>
      </c>
      <c r="B913" s="186"/>
      <c r="C913" s="187" t="s">
        <v>467</v>
      </c>
      <c r="D913" s="188" t="s">
        <v>49</v>
      </c>
      <c r="E913" s="180" t="s">
        <v>196</v>
      </c>
      <c r="F913" s="180"/>
      <c r="G913" s="180"/>
      <c r="H913" s="180">
        <f t="shared" si="57"/>
        <v>0</v>
      </c>
      <c r="I913" s="181">
        <f t="shared" si="58"/>
        <v>0</v>
      </c>
      <c r="J913" s="182">
        <f t="shared" si="59"/>
        <v>0</v>
      </c>
      <c r="K913" s="180">
        <f t="shared" si="60"/>
        <v>0</v>
      </c>
      <c r="L913" s="183"/>
      <c r="M913" s="184"/>
    </row>
    <row r="914" spans="1:13">
      <c r="A914" s="185" t="s">
        <v>1487</v>
      </c>
      <c r="B914" s="186"/>
      <c r="C914" s="187" t="s">
        <v>468</v>
      </c>
      <c r="D914" s="188" t="s">
        <v>49</v>
      </c>
      <c r="E914" s="180" t="s">
        <v>196</v>
      </c>
      <c r="F914" s="180"/>
      <c r="G914" s="180"/>
      <c r="H914" s="180">
        <f t="shared" si="57"/>
        <v>0</v>
      </c>
      <c r="I914" s="181">
        <f t="shared" si="58"/>
        <v>0</v>
      </c>
      <c r="J914" s="182">
        <f t="shared" si="59"/>
        <v>0</v>
      </c>
      <c r="K914" s="180">
        <f t="shared" si="60"/>
        <v>0</v>
      </c>
      <c r="L914" s="183"/>
      <c r="M914" s="184"/>
    </row>
    <row r="915" spans="1:13">
      <c r="A915" s="185" t="s">
        <v>1488</v>
      </c>
      <c r="B915" s="186"/>
      <c r="C915" s="187" t="s">
        <v>469</v>
      </c>
      <c r="D915" s="188" t="s">
        <v>49</v>
      </c>
      <c r="E915" s="180" t="s">
        <v>196</v>
      </c>
      <c r="F915" s="180"/>
      <c r="G915" s="180"/>
      <c r="H915" s="180">
        <f t="shared" si="57"/>
        <v>0</v>
      </c>
      <c r="I915" s="181">
        <f t="shared" si="58"/>
        <v>0</v>
      </c>
      <c r="J915" s="182">
        <f t="shared" si="59"/>
        <v>0</v>
      </c>
      <c r="K915" s="180">
        <f t="shared" si="60"/>
        <v>0</v>
      </c>
      <c r="L915" s="183"/>
      <c r="M915" s="184"/>
    </row>
    <row r="916" spans="1:13">
      <c r="A916" s="185" t="s">
        <v>1489</v>
      </c>
      <c r="B916" s="186"/>
      <c r="C916" s="187" t="s">
        <v>470</v>
      </c>
      <c r="D916" s="188" t="s">
        <v>49</v>
      </c>
      <c r="E916" s="180" t="s">
        <v>196</v>
      </c>
      <c r="F916" s="180"/>
      <c r="G916" s="180"/>
      <c r="H916" s="180">
        <f t="shared" si="57"/>
        <v>0</v>
      </c>
      <c r="I916" s="181">
        <f t="shared" si="58"/>
        <v>0</v>
      </c>
      <c r="J916" s="182">
        <f t="shared" si="59"/>
        <v>0</v>
      </c>
      <c r="K916" s="180">
        <f t="shared" si="60"/>
        <v>0</v>
      </c>
      <c r="L916" s="183"/>
      <c r="M916" s="184"/>
    </row>
    <row r="917" spans="1:13">
      <c r="A917" s="185" t="s">
        <v>1490</v>
      </c>
      <c r="B917" s="186"/>
      <c r="C917" s="187" t="s">
        <v>472</v>
      </c>
      <c r="D917" s="188" t="s">
        <v>49</v>
      </c>
      <c r="E917" s="180" t="s">
        <v>196</v>
      </c>
      <c r="F917" s="180"/>
      <c r="G917" s="180"/>
      <c r="H917" s="180">
        <f t="shared" si="57"/>
        <v>0</v>
      </c>
      <c r="I917" s="181">
        <f t="shared" si="58"/>
        <v>0</v>
      </c>
      <c r="J917" s="182">
        <f t="shared" si="59"/>
        <v>0</v>
      </c>
      <c r="K917" s="180">
        <f t="shared" si="60"/>
        <v>0</v>
      </c>
      <c r="L917" s="183"/>
      <c r="M917" s="184"/>
    </row>
    <row r="918" spans="1:13">
      <c r="A918" s="185" t="s">
        <v>1491</v>
      </c>
      <c r="B918" s="186"/>
      <c r="C918" s="187" t="s">
        <v>958</v>
      </c>
      <c r="D918" s="188" t="s">
        <v>49</v>
      </c>
      <c r="E918" s="180" t="s">
        <v>488</v>
      </c>
      <c r="F918" s="180"/>
      <c r="G918" s="180"/>
      <c r="H918" s="180">
        <f t="shared" si="57"/>
        <v>0</v>
      </c>
      <c r="I918" s="181">
        <f t="shared" si="58"/>
        <v>0</v>
      </c>
      <c r="J918" s="182">
        <f t="shared" si="59"/>
        <v>0</v>
      </c>
      <c r="K918" s="180">
        <f t="shared" si="60"/>
        <v>0</v>
      </c>
      <c r="L918" s="183"/>
      <c r="M918" s="184"/>
    </row>
    <row r="919" spans="1:13">
      <c r="A919" s="185" t="s">
        <v>1492</v>
      </c>
      <c r="B919" s="186"/>
      <c r="C919" s="187" t="s">
        <v>960</v>
      </c>
      <c r="D919" s="188" t="s">
        <v>49</v>
      </c>
      <c r="E919" s="180" t="s">
        <v>196</v>
      </c>
      <c r="F919" s="180"/>
      <c r="G919" s="180"/>
      <c r="H919" s="180">
        <f t="shared" si="57"/>
        <v>0</v>
      </c>
      <c r="I919" s="181">
        <f t="shared" si="58"/>
        <v>0</v>
      </c>
      <c r="J919" s="182">
        <f t="shared" si="59"/>
        <v>0</v>
      </c>
      <c r="K919" s="180">
        <f t="shared" si="60"/>
        <v>0</v>
      </c>
      <c r="L919" s="183"/>
      <c r="M919" s="184"/>
    </row>
    <row r="920" spans="1:13">
      <c r="A920" s="185"/>
      <c r="B920" s="186"/>
      <c r="C920" s="187"/>
      <c r="D920" s="188"/>
      <c r="E920" s="180"/>
      <c r="F920" s="180"/>
      <c r="G920" s="180"/>
      <c r="H920" s="180">
        <f t="shared" si="57"/>
        <v>0</v>
      </c>
      <c r="I920" s="181">
        <f t="shared" si="58"/>
        <v>0</v>
      </c>
      <c r="J920" s="182">
        <f t="shared" si="59"/>
        <v>0</v>
      </c>
      <c r="K920" s="180">
        <f t="shared" si="60"/>
        <v>0</v>
      </c>
      <c r="L920" s="183"/>
      <c r="M920" s="184"/>
    </row>
    <row r="921" spans="1:13">
      <c r="A921" s="185"/>
      <c r="B921" s="186"/>
      <c r="C921" s="187"/>
      <c r="D921" s="188"/>
      <c r="E921" s="180"/>
      <c r="F921" s="180"/>
      <c r="G921" s="180"/>
      <c r="H921" s="180">
        <f t="shared" si="57"/>
        <v>0</v>
      </c>
      <c r="I921" s="181">
        <f t="shared" si="58"/>
        <v>0</v>
      </c>
      <c r="J921" s="182">
        <f t="shared" si="59"/>
        <v>0</v>
      </c>
      <c r="K921" s="180">
        <f t="shared" si="60"/>
        <v>0</v>
      </c>
      <c r="L921" s="183"/>
      <c r="M921" s="184"/>
    </row>
    <row r="922" spans="1:13">
      <c r="A922" s="175" t="s">
        <v>1493</v>
      </c>
      <c r="B922" s="186"/>
      <c r="C922" s="177" t="s">
        <v>1494</v>
      </c>
      <c r="D922" s="178" t="s">
        <v>49</v>
      </c>
      <c r="E922" s="189">
        <v>1</v>
      </c>
      <c r="F922" s="180"/>
      <c r="G922" s="180"/>
      <c r="H922" s="180">
        <f t="shared" si="57"/>
        <v>0</v>
      </c>
      <c r="I922" s="181">
        <f t="shared" si="58"/>
        <v>0</v>
      </c>
      <c r="J922" s="182">
        <f t="shared" si="59"/>
        <v>0</v>
      </c>
      <c r="K922" s="180">
        <f t="shared" si="60"/>
        <v>0</v>
      </c>
      <c r="L922" s="183"/>
      <c r="M922" s="184"/>
    </row>
    <row r="923" spans="1:13">
      <c r="A923" s="185" t="s">
        <v>1495</v>
      </c>
      <c r="B923" s="186"/>
      <c r="C923" s="187" t="s">
        <v>868</v>
      </c>
      <c r="D923" s="188" t="s">
        <v>49</v>
      </c>
      <c r="E923" s="180" t="s">
        <v>449</v>
      </c>
      <c r="F923" s="180"/>
      <c r="G923" s="180"/>
      <c r="H923" s="180">
        <f t="shared" si="57"/>
        <v>0</v>
      </c>
      <c r="I923" s="181">
        <f t="shared" si="58"/>
        <v>0</v>
      </c>
      <c r="J923" s="182">
        <f t="shared" si="59"/>
        <v>0</v>
      </c>
      <c r="K923" s="180">
        <f t="shared" si="60"/>
        <v>0</v>
      </c>
      <c r="L923" s="183"/>
      <c r="M923" s="184"/>
    </row>
    <row r="924" spans="1:13">
      <c r="A924" s="185" t="s">
        <v>1496</v>
      </c>
      <c r="B924" s="186"/>
      <c r="C924" s="187" t="s">
        <v>526</v>
      </c>
      <c r="D924" s="188" t="s">
        <v>49</v>
      </c>
      <c r="E924" s="180" t="s">
        <v>449</v>
      </c>
      <c r="F924" s="180"/>
      <c r="G924" s="180"/>
      <c r="H924" s="180">
        <f t="shared" si="57"/>
        <v>0</v>
      </c>
      <c r="I924" s="181">
        <f t="shared" si="58"/>
        <v>0</v>
      </c>
      <c r="J924" s="182">
        <f t="shared" si="59"/>
        <v>0</v>
      </c>
      <c r="K924" s="180">
        <f t="shared" si="60"/>
        <v>0</v>
      </c>
      <c r="L924" s="183"/>
      <c r="M924" s="184"/>
    </row>
    <row r="925" spans="1:13">
      <c r="A925" s="185" t="s">
        <v>1497</v>
      </c>
      <c r="B925" s="186"/>
      <c r="C925" s="187" t="s">
        <v>793</v>
      </c>
      <c r="D925" s="188" t="s">
        <v>49</v>
      </c>
      <c r="E925" s="180" t="s">
        <v>821</v>
      </c>
      <c r="F925" s="180"/>
      <c r="G925" s="180"/>
      <c r="H925" s="180">
        <f t="shared" si="57"/>
        <v>0</v>
      </c>
      <c r="I925" s="181">
        <f t="shared" si="58"/>
        <v>0</v>
      </c>
      <c r="J925" s="182">
        <f t="shared" si="59"/>
        <v>0</v>
      </c>
      <c r="K925" s="180">
        <f t="shared" si="60"/>
        <v>0</v>
      </c>
      <c r="L925" s="183"/>
      <c r="M925" s="184"/>
    </row>
    <row r="926" spans="1:13" ht="20.399999999999999">
      <c r="A926" s="185" t="s">
        <v>1498</v>
      </c>
      <c r="B926" s="186"/>
      <c r="C926" s="187" t="s">
        <v>528</v>
      </c>
      <c r="D926" s="188" t="s">
        <v>49</v>
      </c>
      <c r="E926" s="180" t="s">
        <v>196</v>
      </c>
      <c r="F926" s="180"/>
      <c r="G926" s="180"/>
      <c r="H926" s="180">
        <f t="shared" si="57"/>
        <v>0</v>
      </c>
      <c r="I926" s="181">
        <f t="shared" si="58"/>
        <v>0</v>
      </c>
      <c r="J926" s="182">
        <f t="shared" si="59"/>
        <v>0</v>
      </c>
      <c r="K926" s="180">
        <f t="shared" si="60"/>
        <v>0</v>
      </c>
      <c r="L926" s="183"/>
      <c r="M926" s="184"/>
    </row>
    <row r="927" spans="1:13">
      <c r="A927" s="185" t="s">
        <v>1499</v>
      </c>
      <c r="B927" s="186"/>
      <c r="C927" s="187" t="s">
        <v>441</v>
      </c>
      <c r="D927" s="188" t="s">
        <v>49</v>
      </c>
      <c r="E927" s="180" t="s">
        <v>537</v>
      </c>
      <c r="F927" s="180"/>
      <c r="G927" s="180"/>
      <c r="H927" s="180">
        <f t="shared" si="57"/>
        <v>0</v>
      </c>
      <c r="I927" s="181">
        <f t="shared" si="58"/>
        <v>0</v>
      </c>
      <c r="J927" s="182">
        <f t="shared" si="59"/>
        <v>0</v>
      </c>
      <c r="K927" s="180">
        <f t="shared" si="60"/>
        <v>0</v>
      </c>
      <c r="L927" s="183"/>
      <c r="M927" s="184"/>
    </row>
    <row r="928" spans="1:13">
      <c r="A928" s="185" t="s">
        <v>1500</v>
      </c>
      <c r="B928" s="186"/>
      <c r="C928" s="187" t="s">
        <v>442</v>
      </c>
      <c r="D928" s="188" t="s">
        <v>49</v>
      </c>
      <c r="E928" s="180" t="s">
        <v>1501</v>
      </c>
      <c r="F928" s="180"/>
      <c r="G928" s="180"/>
      <c r="H928" s="180">
        <f t="shared" si="57"/>
        <v>0</v>
      </c>
      <c r="I928" s="181">
        <f t="shared" si="58"/>
        <v>0</v>
      </c>
      <c r="J928" s="182">
        <f t="shared" si="59"/>
        <v>0</v>
      </c>
      <c r="K928" s="180">
        <f t="shared" si="60"/>
        <v>0</v>
      </c>
      <c r="L928" s="183"/>
      <c r="M928" s="184"/>
    </row>
    <row r="929" spans="1:13">
      <c r="A929" s="185" t="s">
        <v>1502</v>
      </c>
      <c r="B929" s="186"/>
      <c r="C929" s="187" t="s">
        <v>443</v>
      </c>
      <c r="D929" s="188" t="s">
        <v>49</v>
      </c>
      <c r="E929" s="180" t="s">
        <v>1503</v>
      </c>
      <c r="F929" s="180"/>
      <c r="G929" s="180"/>
      <c r="H929" s="180">
        <f t="shared" si="57"/>
        <v>0</v>
      </c>
      <c r="I929" s="181">
        <f t="shared" si="58"/>
        <v>0</v>
      </c>
      <c r="J929" s="182">
        <f t="shared" si="59"/>
        <v>0</v>
      </c>
      <c r="K929" s="180">
        <f t="shared" si="60"/>
        <v>0</v>
      </c>
      <c r="L929" s="183"/>
      <c r="M929" s="184"/>
    </row>
    <row r="930" spans="1:13">
      <c r="A930" s="185" t="s">
        <v>1504</v>
      </c>
      <c r="B930" s="186"/>
      <c r="C930" s="187" t="s">
        <v>882</v>
      </c>
      <c r="D930" s="188" t="s">
        <v>49</v>
      </c>
      <c r="E930" s="180" t="s">
        <v>194</v>
      </c>
      <c r="F930" s="180"/>
      <c r="G930" s="180"/>
      <c r="H930" s="180">
        <f t="shared" si="57"/>
        <v>0</v>
      </c>
      <c r="I930" s="181">
        <f t="shared" si="58"/>
        <v>0</v>
      </c>
      <c r="J930" s="182">
        <f t="shared" si="59"/>
        <v>0</v>
      </c>
      <c r="K930" s="180">
        <f t="shared" si="60"/>
        <v>0</v>
      </c>
      <c r="L930" s="183"/>
      <c r="M930" s="184"/>
    </row>
    <row r="931" spans="1:13">
      <c r="A931" s="185" t="s">
        <v>1505</v>
      </c>
      <c r="B931" s="186"/>
      <c r="C931" s="187" t="s">
        <v>804</v>
      </c>
      <c r="D931" s="188" t="s">
        <v>49</v>
      </c>
      <c r="E931" s="180" t="s">
        <v>488</v>
      </c>
      <c r="F931" s="180"/>
      <c r="G931" s="180"/>
      <c r="H931" s="180">
        <f t="shared" si="57"/>
        <v>0</v>
      </c>
      <c r="I931" s="181">
        <f t="shared" si="58"/>
        <v>0</v>
      </c>
      <c r="J931" s="182">
        <f t="shared" si="59"/>
        <v>0</v>
      </c>
      <c r="K931" s="180">
        <f t="shared" si="60"/>
        <v>0</v>
      </c>
      <c r="L931" s="183"/>
      <c r="M931" s="184"/>
    </row>
    <row r="932" spans="1:13">
      <c r="A932" s="185" t="s">
        <v>1506</v>
      </c>
      <c r="B932" s="186"/>
      <c r="C932" s="187" t="s">
        <v>535</v>
      </c>
      <c r="D932" s="188" t="s">
        <v>49</v>
      </c>
      <c r="E932" s="180" t="s">
        <v>196</v>
      </c>
      <c r="F932" s="180"/>
      <c r="G932" s="180"/>
      <c r="H932" s="180">
        <f t="shared" si="57"/>
        <v>0</v>
      </c>
      <c r="I932" s="181">
        <f t="shared" si="58"/>
        <v>0</v>
      </c>
      <c r="J932" s="182">
        <f t="shared" si="59"/>
        <v>0</v>
      </c>
      <c r="K932" s="180">
        <f t="shared" si="60"/>
        <v>0</v>
      </c>
      <c r="L932" s="183"/>
      <c r="M932" s="184"/>
    </row>
    <row r="933" spans="1:13">
      <c r="A933" s="185" t="s">
        <v>1507</v>
      </c>
      <c r="B933" s="186"/>
      <c r="C933" s="187" t="s">
        <v>807</v>
      </c>
      <c r="D933" s="188" t="s">
        <v>49</v>
      </c>
      <c r="E933" s="180" t="s">
        <v>1508</v>
      </c>
      <c r="F933" s="180"/>
      <c r="G933" s="180"/>
      <c r="H933" s="180">
        <f t="shared" si="57"/>
        <v>0</v>
      </c>
      <c r="I933" s="181">
        <f t="shared" si="58"/>
        <v>0</v>
      </c>
      <c r="J933" s="182">
        <f t="shared" si="59"/>
        <v>0</v>
      </c>
      <c r="K933" s="180">
        <f t="shared" si="60"/>
        <v>0</v>
      </c>
      <c r="L933" s="183"/>
      <c r="M933" s="184"/>
    </row>
    <row r="934" spans="1:13">
      <c r="A934" s="185" t="s">
        <v>1509</v>
      </c>
      <c r="B934" s="186"/>
      <c r="C934" s="187" t="s">
        <v>445</v>
      </c>
      <c r="D934" s="188" t="s">
        <v>49</v>
      </c>
      <c r="E934" s="180" t="s">
        <v>194</v>
      </c>
      <c r="F934" s="180"/>
      <c r="G934" s="180"/>
      <c r="H934" s="180">
        <f t="shared" si="57"/>
        <v>0</v>
      </c>
      <c r="I934" s="181">
        <f t="shared" si="58"/>
        <v>0</v>
      </c>
      <c r="J934" s="182">
        <f t="shared" si="59"/>
        <v>0</v>
      </c>
      <c r="K934" s="180">
        <f t="shared" si="60"/>
        <v>0</v>
      </c>
      <c r="L934" s="183"/>
      <c r="M934" s="184"/>
    </row>
    <row r="935" spans="1:13">
      <c r="A935" s="185" t="s">
        <v>1510</v>
      </c>
      <c r="B935" s="186"/>
      <c r="C935" s="187" t="s">
        <v>446</v>
      </c>
      <c r="D935" s="188" t="s">
        <v>49</v>
      </c>
      <c r="E935" s="180" t="s">
        <v>799</v>
      </c>
      <c r="F935" s="180"/>
      <c r="G935" s="180"/>
      <c r="H935" s="180">
        <f t="shared" si="57"/>
        <v>0</v>
      </c>
      <c r="I935" s="181">
        <f t="shared" si="58"/>
        <v>0</v>
      </c>
      <c r="J935" s="182">
        <f t="shared" si="59"/>
        <v>0</v>
      </c>
      <c r="K935" s="180">
        <f t="shared" si="60"/>
        <v>0</v>
      </c>
      <c r="L935" s="183"/>
      <c r="M935" s="184"/>
    </row>
    <row r="936" spans="1:13">
      <c r="A936" s="185" t="s">
        <v>1511</v>
      </c>
      <c r="B936" s="186"/>
      <c r="C936" s="187" t="s">
        <v>891</v>
      </c>
      <c r="D936" s="188" t="s">
        <v>49</v>
      </c>
      <c r="E936" s="180" t="s">
        <v>449</v>
      </c>
      <c r="F936" s="180"/>
      <c r="G936" s="180"/>
      <c r="H936" s="180">
        <f t="shared" si="57"/>
        <v>0</v>
      </c>
      <c r="I936" s="181">
        <f t="shared" si="58"/>
        <v>0</v>
      </c>
      <c r="J936" s="182">
        <f t="shared" si="59"/>
        <v>0</v>
      </c>
      <c r="K936" s="180">
        <f t="shared" si="60"/>
        <v>0</v>
      </c>
      <c r="L936" s="183"/>
      <c r="M936" s="184"/>
    </row>
    <row r="937" spans="1:13">
      <c r="A937" s="185" t="s">
        <v>1512</v>
      </c>
      <c r="B937" s="186"/>
      <c r="C937" s="187" t="s">
        <v>814</v>
      </c>
      <c r="D937" s="188" t="s">
        <v>49</v>
      </c>
      <c r="E937" s="180" t="s">
        <v>196</v>
      </c>
      <c r="F937" s="180"/>
      <c r="G937" s="180"/>
      <c r="H937" s="180">
        <f t="shared" si="57"/>
        <v>0</v>
      </c>
      <c r="I937" s="181">
        <f t="shared" si="58"/>
        <v>0</v>
      </c>
      <c r="J937" s="182">
        <f t="shared" si="59"/>
        <v>0</v>
      </c>
      <c r="K937" s="180">
        <f t="shared" si="60"/>
        <v>0</v>
      </c>
      <c r="L937" s="183"/>
      <c r="M937" s="184"/>
    </row>
    <row r="938" spans="1:13">
      <c r="A938" s="185" t="s">
        <v>1513</v>
      </c>
      <c r="B938" s="186"/>
      <c r="C938" s="187" t="s">
        <v>816</v>
      </c>
      <c r="D938" s="188" t="s">
        <v>49</v>
      </c>
      <c r="E938" s="180" t="s">
        <v>444</v>
      </c>
      <c r="F938" s="180"/>
      <c r="G938" s="180"/>
      <c r="H938" s="180">
        <f t="shared" si="57"/>
        <v>0</v>
      </c>
      <c r="I938" s="181">
        <f t="shared" si="58"/>
        <v>0</v>
      </c>
      <c r="J938" s="182">
        <f t="shared" si="59"/>
        <v>0</v>
      </c>
      <c r="K938" s="180">
        <f t="shared" si="60"/>
        <v>0</v>
      </c>
      <c r="L938" s="183"/>
      <c r="M938" s="184"/>
    </row>
    <row r="939" spans="1:13">
      <c r="A939" s="185" t="s">
        <v>1514</v>
      </c>
      <c r="B939" s="186"/>
      <c r="C939" s="187" t="s">
        <v>448</v>
      </c>
      <c r="D939" s="188" t="s">
        <v>49</v>
      </c>
      <c r="E939" s="180" t="s">
        <v>488</v>
      </c>
      <c r="F939" s="180"/>
      <c r="G939" s="180"/>
      <c r="H939" s="180">
        <f t="shared" si="57"/>
        <v>0</v>
      </c>
      <c r="I939" s="181">
        <f t="shared" si="58"/>
        <v>0</v>
      </c>
      <c r="J939" s="182">
        <f t="shared" si="59"/>
        <v>0</v>
      </c>
      <c r="K939" s="180">
        <f t="shared" si="60"/>
        <v>0</v>
      </c>
      <c r="L939" s="183"/>
      <c r="M939" s="184"/>
    </row>
    <row r="940" spans="1:13">
      <c r="A940" s="185" t="s">
        <v>1515</v>
      </c>
      <c r="B940" s="186"/>
      <c r="C940" s="187" t="s">
        <v>898</v>
      </c>
      <c r="D940" s="188" t="s">
        <v>49</v>
      </c>
      <c r="E940" s="180" t="s">
        <v>449</v>
      </c>
      <c r="F940" s="180"/>
      <c r="G940" s="180"/>
      <c r="H940" s="180">
        <f t="shared" si="57"/>
        <v>0</v>
      </c>
      <c r="I940" s="181">
        <f t="shared" si="58"/>
        <v>0</v>
      </c>
      <c r="J940" s="182">
        <f t="shared" si="59"/>
        <v>0</v>
      </c>
      <c r="K940" s="180">
        <f t="shared" si="60"/>
        <v>0</v>
      </c>
      <c r="L940" s="183"/>
      <c r="M940" s="184"/>
    </row>
    <row r="941" spans="1:13">
      <c r="A941" s="185" t="s">
        <v>1516</v>
      </c>
      <c r="B941" s="186"/>
      <c r="C941" s="187" t="s">
        <v>900</v>
      </c>
      <c r="D941" s="188" t="s">
        <v>49</v>
      </c>
      <c r="E941" s="180" t="s">
        <v>196</v>
      </c>
      <c r="F941" s="180"/>
      <c r="G941" s="180"/>
      <c r="H941" s="180">
        <f t="shared" si="57"/>
        <v>0</v>
      </c>
      <c r="I941" s="181">
        <f t="shared" si="58"/>
        <v>0</v>
      </c>
      <c r="J941" s="182">
        <f t="shared" si="59"/>
        <v>0</v>
      </c>
      <c r="K941" s="180">
        <f t="shared" si="60"/>
        <v>0</v>
      </c>
      <c r="L941" s="183"/>
      <c r="M941" s="184"/>
    </row>
    <row r="942" spans="1:13">
      <c r="A942" s="185" t="s">
        <v>1517</v>
      </c>
      <c r="B942" s="186"/>
      <c r="C942" s="187" t="s">
        <v>902</v>
      </c>
      <c r="D942" s="188" t="s">
        <v>49</v>
      </c>
      <c r="E942" s="180" t="s">
        <v>444</v>
      </c>
      <c r="F942" s="180"/>
      <c r="G942" s="180"/>
      <c r="H942" s="180">
        <f t="shared" si="57"/>
        <v>0</v>
      </c>
      <c r="I942" s="181">
        <f t="shared" si="58"/>
        <v>0</v>
      </c>
      <c r="J942" s="182">
        <f t="shared" si="59"/>
        <v>0</v>
      </c>
      <c r="K942" s="180">
        <f t="shared" si="60"/>
        <v>0</v>
      </c>
      <c r="L942" s="183"/>
      <c r="M942" s="184"/>
    </row>
    <row r="943" spans="1:13">
      <c r="A943" s="185" t="s">
        <v>1518</v>
      </c>
      <c r="B943" s="186"/>
      <c r="C943" s="187" t="s">
        <v>450</v>
      </c>
      <c r="D943" s="188" t="s">
        <v>49</v>
      </c>
      <c r="E943" s="180" t="s">
        <v>449</v>
      </c>
      <c r="F943" s="180"/>
      <c r="G943" s="180"/>
      <c r="H943" s="180">
        <f t="shared" si="57"/>
        <v>0</v>
      </c>
      <c r="I943" s="181">
        <f t="shared" si="58"/>
        <v>0</v>
      </c>
      <c r="J943" s="182">
        <f t="shared" si="59"/>
        <v>0</v>
      </c>
      <c r="K943" s="180">
        <f t="shared" si="60"/>
        <v>0</v>
      </c>
      <c r="L943" s="183"/>
      <c r="M943" s="184"/>
    </row>
    <row r="944" spans="1:13">
      <c r="A944" s="185" t="s">
        <v>1519</v>
      </c>
      <c r="B944" s="186"/>
      <c r="C944" s="187" t="s">
        <v>451</v>
      </c>
      <c r="D944" s="188" t="s">
        <v>49</v>
      </c>
      <c r="E944" s="180" t="s">
        <v>196</v>
      </c>
      <c r="F944" s="180"/>
      <c r="G944" s="180"/>
      <c r="H944" s="180">
        <f t="shared" si="57"/>
        <v>0</v>
      </c>
      <c r="I944" s="181">
        <f t="shared" si="58"/>
        <v>0</v>
      </c>
      <c r="J944" s="182">
        <f t="shared" si="59"/>
        <v>0</v>
      </c>
      <c r="K944" s="180">
        <f t="shared" si="60"/>
        <v>0</v>
      </c>
      <c r="L944" s="183"/>
      <c r="M944" s="184"/>
    </row>
    <row r="945" spans="1:13">
      <c r="A945" s="185" t="s">
        <v>1520</v>
      </c>
      <c r="B945" s="186"/>
      <c r="C945" s="187" t="s">
        <v>543</v>
      </c>
      <c r="D945" s="188" t="s">
        <v>49</v>
      </c>
      <c r="E945" s="180" t="s">
        <v>196</v>
      </c>
      <c r="F945" s="180"/>
      <c r="G945" s="180"/>
      <c r="H945" s="180">
        <f t="shared" si="57"/>
        <v>0</v>
      </c>
      <c r="I945" s="181">
        <f t="shared" si="58"/>
        <v>0</v>
      </c>
      <c r="J945" s="182">
        <f t="shared" si="59"/>
        <v>0</v>
      </c>
      <c r="K945" s="180">
        <f t="shared" si="60"/>
        <v>0</v>
      </c>
      <c r="L945" s="183"/>
      <c r="M945" s="184"/>
    </row>
    <row r="946" spans="1:13">
      <c r="A946" s="185" t="s">
        <v>1521</v>
      </c>
      <c r="B946" s="186"/>
      <c r="C946" s="187" t="s">
        <v>452</v>
      </c>
      <c r="D946" s="188" t="s">
        <v>49</v>
      </c>
      <c r="E946" s="180" t="s">
        <v>196</v>
      </c>
      <c r="F946" s="180"/>
      <c r="G946" s="180"/>
      <c r="H946" s="180">
        <f t="shared" si="57"/>
        <v>0</v>
      </c>
      <c r="I946" s="181">
        <f t="shared" si="58"/>
        <v>0</v>
      </c>
      <c r="J946" s="182">
        <f t="shared" si="59"/>
        <v>0</v>
      </c>
      <c r="K946" s="180">
        <f t="shared" si="60"/>
        <v>0</v>
      </c>
      <c r="L946" s="183"/>
      <c r="M946" s="184"/>
    </row>
    <row r="947" spans="1:13">
      <c r="A947" s="185" t="s">
        <v>1522</v>
      </c>
      <c r="B947" s="186"/>
      <c r="C947" s="187" t="s">
        <v>453</v>
      </c>
      <c r="D947" s="188" t="s">
        <v>49</v>
      </c>
      <c r="E947" s="180" t="s">
        <v>449</v>
      </c>
      <c r="F947" s="180"/>
      <c r="G947" s="180"/>
      <c r="H947" s="180">
        <f t="shared" si="57"/>
        <v>0</v>
      </c>
      <c r="I947" s="181">
        <f t="shared" si="58"/>
        <v>0</v>
      </c>
      <c r="J947" s="182">
        <f t="shared" si="59"/>
        <v>0</v>
      </c>
      <c r="K947" s="180">
        <f t="shared" si="60"/>
        <v>0</v>
      </c>
      <c r="L947" s="183"/>
      <c r="M947" s="184"/>
    </row>
    <row r="948" spans="1:13">
      <c r="A948" s="185" t="s">
        <v>1523</v>
      </c>
      <c r="B948" s="186"/>
      <c r="C948" s="187" t="s">
        <v>455</v>
      </c>
      <c r="D948" s="188" t="s">
        <v>49</v>
      </c>
      <c r="E948" s="180" t="s">
        <v>449</v>
      </c>
      <c r="F948" s="180"/>
      <c r="G948" s="180"/>
      <c r="H948" s="180">
        <f t="shared" si="57"/>
        <v>0</v>
      </c>
      <c r="I948" s="181">
        <f t="shared" si="58"/>
        <v>0</v>
      </c>
      <c r="J948" s="182">
        <f t="shared" si="59"/>
        <v>0</v>
      </c>
      <c r="K948" s="180">
        <f t="shared" si="60"/>
        <v>0</v>
      </c>
      <c r="L948" s="183"/>
      <c r="M948" s="184"/>
    </row>
    <row r="949" spans="1:13" ht="20.399999999999999">
      <c r="A949" s="185" t="s">
        <v>1524</v>
      </c>
      <c r="B949" s="186"/>
      <c r="C949" s="187" t="s">
        <v>550</v>
      </c>
      <c r="D949" s="188" t="s">
        <v>49</v>
      </c>
      <c r="E949" s="180" t="s">
        <v>196</v>
      </c>
      <c r="F949" s="180"/>
      <c r="G949" s="180"/>
      <c r="H949" s="180">
        <f t="shared" si="57"/>
        <v>0</v>
      </c>
      <c r="I949" s="181">
        <f t="shared" si="58"/>
        <v>0</v>
      </c>
      <c r="J949" s="182">
        <f t="shared" si="59"/>
        <v>0</v>
      </c>
      <c r="K949" s="180">
        <f t="shared" si="60"/>
        <v>0</v>
      </c>
      <c r="L949" s="183"/>
      <c r="M949" s="184"/>
    </row>
    <row r="950" spans="1:13" ht="20.399999999999999">
      <c r="A950" s="185" t="s">
        <v>1525</v>
      </c>
      <c r="B950" s="186"/>
      <c r="C950" s="187" t="s">
        <v>1526</v>
      </c>
      <c r="D950" s="188" t="s">
        <v>49</v>
      </c>
      <c r="E950" s="180" t="s">
        <v>196</v>
      </c>
      <c r="F950" s="180"/>
      <c r="G950" s="180"/>
      <c r="H950" s="180">
        <f t="shared" si="57"/>
        <v>0</v>
      </c>
      <c r="I950" s="181">
        <f t="shared" si="58"/>
        <v>0</v>
      </c>
      <c r="J950" s="182">
        <f t="shared" si="59"/>
        <v>0</v>
      </c>
      <c r="K950" s="180">
        <f t="shared" si="60"/>
        <v>0</v>
      </c>
      <c r="L950" s="183"/>
      <c r="M950" s="184"/>
    </row>
    <row r="951" spans="1:13" ht="20.399999999999999">
      <c r="A951" s="185" t="s">
        <v>1527</v>
      </c>
      <c r="B951" s="186"/>
      <c r="C951" s="187" t="s">
        <v>560</v>
      </c>
      <c r="D951" s="188" t="s">
        <v>49</v>
      </c>
      <c r="E951" s="180" t="s">
        <v>196</v>
      </c>
      <c r="F951" s="180"/>
      <c r="G951" s="180"/>
      <c r="H951" s="180">
        <f t="shared" si="57"/>
        <v>0</v>
      </c>
      <c r="I951" s="181">
        <f t="shared" si="58"/>
        <v>0</v>
      </c>
      <c r="J951" s="182">
        <f t="shared" si="59"/>
        <v>0</v>
      </c>
      <c r="K951" s="180">
        <f t="shared" si="60"/>
        <v>0</v>
      </c>
      <c r="L951" s="183"/>
      <c r="M951" s="184"/>
    </row>
    <row r="952" spans="1:13">
      <c r="A952" s="185" t="s">
        <v>1528</v>
      </c>
      <c r="B952" s="186"/>
      <c r="C952" s="187" t="s">
        <v>914</v>
      </c>
      <c r="D952" s="188" t="s">
        <v>49</v>
      </c>
      <c r="E952" s="180" t="s">
        <v>449</v>
      </c>
      <c r="F952" s="180"/>
      <c r="G952" s="180"/>
      <c r="H952" s="180">
        <f t="shared" si="57"/>
        <v>0</v>
      </c>
      <c r="I952" s="181">
        <f t="shared" si="58"/>
        <v>0</v>
      </c>
      <c r="J952" s="182">
        <f t="shared" si="59"/>
        <v>0</v>
      </c>
      <c r="K952" s="180">
        <f t="shared" si="60"/>
        <v>0</v>
      </c>
      <c r="L952" s="183"/>
      <c r="M952" s="184"/>
    </row>
    <row r="953" spans="1:13">
      <c r="A953" s="185" t="s">
        <v>1529</v>
      </c>
      <c r="B953" s="186"/>
      <c r="C953" s="187" t="s">
        <v>626</v>
      </c>
      <c r="D953" s="188" t="s">
        <v>49</v>
      </c>
      <c r="E953" s="180" t="s">
        <v>196</v>
      </c>
      <c r="F953" s="180"/>
      <c r="G953" s="180"/>
      <c r="H953" s="180">
        <f t="shared" si="57"/>
        <v>0</v>
      </c>
      <c r="I953" s="181">
        <f t="shared" si="58"/>
        <v>0</v>
      </c>
      <c r="J953" s="182">
        <f t="shared" si="59"/>
        <v>0</v>
      </c>
      <c r="K953" s="180">
        <f t="shared" si="60"/>
        <v>0</v>
      </c>
      <c r="L953" s="183"/>
      <c r="M953" s="184"/>
    </row>
    <row r="954" spans="1:13">
      <c r="A954" s="185" t="s">
        <v>1530</v>
      </c>
      <c r="B954" s="186"/>
      <c r="C954" s="187" t="s">
        <v>461</v>
      </c>
      <c r="D954" s="188" t="s">
        <v>49</v>
      </c>
      <c r="E954" s="180" t="s">
        <v>449</v>
      </c>
      <c r="F954" s="180"/>
      <c r="G954" s="180"/>
      <c r="H954" s="180">
        <f t="shared" si="57"/>
        <v>0</v>
      </c>
      <c r="I954" s="181">
        <f t="shared" si="58"/>
        <v>0</v>
      </c>
      <c r="J954" s="182">
        <f t="shared" si="59"/>
        <v>0</v>
      </c>
      <c r="K954" s="180">
        <f t="shared" si="60"/>
        <v>0</v>
      </c>
      <c r="L954" s="183"/>
      <c r="M954" s="184"/>
    </row>
    <row r="955" spans="1:13">
      <c r="A955" s="185" t="s">
        <v>1531</v>
      </c>
      <c r="B955" s="186"/>
      <c r="C955" s="187" t="s">
        <v>920</v>
      </c>
      <c r="D955" s="188" t="s">
        <v>49</v>
      </c>
      <c r="E955" s="180" t="s">
        <v>449</v>
      </c>
      <c r="F955" s="180"/>
      <c r="G955" s="180"/>
      <c r="H955" s="180">
        <f t="shared" si="57"/>
        <v>0</v>
      </c>
      <c r="I955" s="181">
        <f t="shared" si="58"/>
        <v>0</v>
      </c>
      <c r="J955" s="182">
        <f t="shared" si="59"/>
        <v>0</v>
      </c>
      <c r="K955" s="180">
        <f t="shared" si="60"/>
        <v>0</v>
      </c>
      <c r="L955" s="183"/>
      <c r="M955" s="184"/>
    </row>
    <row r="956" spans="1:13">
      <c r="A956" s="185" t="s">
        <v>1532</v>
      </c>
      <c r="B956" s="186"/>
      <c r="C956" s="187" t="s">
        <v>922</v>
      </c>
      <c r="D956" s="188" t="s">
        <v>49</v>
      </c>
      <c r="E956" s="180" t="s">
        <v>196</v>
      </c>
      <c r="F956" s="180"/>
      <c r="G956" s="180"/>
      <c r="H956" s="180">
        <f t="shared" si="57"/>
        <v>0</v>
      </c>
      <c r="I956" s="181">
        <f t="shared" si="58"/>
        <v>0</v>
      </c>
      <c r="J956" s="182">
        <f t="shared" si="59"/>
        <v>0</v>
      </c>
      <c r="K956" s="180">
        <f t="shared" si="60"/>
        <v>0</v>
      </c>
      <c r="L956" s="183"/>
      <c r="M956" s="184"/>
    </row>
    <row r="957" spans="1:13">
      <c r="A957" s="185" t="s">
        <v>1533</v>
      </c>
      <c r="B957" s="186"/>
      <c r="C957" s="187" t="s">
        <v>926</v>
      </c>
      <c r="D957" s="188" t="s">
        <v>49</v>
      </c>
      <c r="E957" s="180" t="s">
        <v>488</v>
      </c>
      <c r="F957" s="180"/>
      <c r="G957" s="180"/>
      <c r="H957" s="180">
        <f t="shared" si="57"/>
        <v>0</v>
      </c>
      <c r="I957" s="181">
        <f t="shared" si="58"/>
        <v>0</v>
      </c>
      <c r="J957" s="182">
        <f t="shared" si="59"/>
        <v>0</v>
      </c>
      <c r="K957" s="180">
        <f t="shared" si="60"/>
        <v>0</v>
      </c>
      <c r="L957" s="183"/>
      <c r="M957" s="184"/>
    </row>
    <row r="958" spans="1:13">
      <c r="A958" s="185" t="s">
        <v>1534</v>
      </c>
      <c r="B958" s="186"/>
      <c r="C958" s="187" t="s">
        <v>928</v>
      </c>
      <c r="D958" s="188" t="s">
        <v>49</v>
      </c>
      <c r="E958" s="180" t="s">
        <v>192</v>
      </c>
      <c r="F958" s="180"/>
      <c r="G958" s="180"/>
      <c r="H958" s="180">
        <f t="shared" si="57"/>
        <v>0</v>
      </c>
      <c r="I958" s="181">
        <f t="shared" si="58"/>
        <v>0</v>
      </c>
      <c r="J958" s="182">
        <f t="shared" si="59"/>
        <v>0</v>
      </c>
      <c r="K958" s="180">
        <f t="shared" si="60"/>
        <v>0</v>
      </c>
      <c r="L958" s="183"/>
      <c r="M958" s="184"/>
    </row>
    <row r="959" spans="1:13">
      <c r="A959" s="185" t="s">
        <v>1535</v>
      </c>
      <c r="B959" s="188"/>
      <c r="C959" s="187" t="s">
        <v>988</v>
      </c>
      <c r="D959" s="188" t="s">
        <v>49</v>
      </c>
      <c r="E959" s="180" t="s">
        <v>196</v>
      </c>
      <c r="F959" s="180"/>
      <c r="G959" s="180"/>
      <c r="H959" s="180">
        <f t="shared" si="57"/>
        <v>0</v>
      </c>
      <c r="I959" s="181">
        <f t="shared" si="58"/>
        <v>0</v>
      </c>
      <c r="J959" s="182">
        <f t="shared" si="59"/>
        <v>0</v>
      </c>
      <c r="K959" s="180">
        <f t="shared" si="60"/>
        <v>0</v>
      </c>
      <c r="L959" s="183"/>
      <c r="M959" s="184"/>
    </row>
    <row r="960" spans="1:13" ht="20.399999999999999">
      <c r="A960" s="185" t="s">
        <v>1536</v>
      </c>
      <c r="B960" s="188"/>
      <c r="C960" s="187" t="s">
        <v>934</v>
      </c>
      <c r="D960" s="188" t="s">
        <v>49</v>
      </c>
      <c r="E960" s="180" t="s">
        <v>196</v>
      </c>
      <c r="F960" s="180"/>
      <c r="G960" s="180"/>
      <c r="H960" s="180">
        <f t="shared" si="57"/>
        <v>0</v>
      </c>
      <c r="I960" s="181">
        <f t="shared" si="58"/>
        <v>0</v>
      </c>
      <c r="J960" s="182">
        <f t="shared" si="59"/>
        <v>0</v>
      </c>
      <c r="K960" s="180">
        <f t="shared" si="60"/>
        <v>0</v>
      </c>
      <c r="L960" s="183"/>
      <c r="M960" s="184"/>
    </row>
    <row r="961" spans="1:13">
      <c r="A961" s="185" t="s">
        <v>1537</v>
      </c>
      <c r="B961" s="186"/>
      <c r="C961" s="187" t="s">
        <v>462</v>
      </c>
      <c r="D961" s="188" t="s">
        <v>49</v>
      </c>
      <c r="E961" s="180" t="s">
        <v>488</v>
      </c>
      <c r="F961" s="180"/>
      <c r="G961" s="180"/>
      <c r="H961" s="180">
        <f t="shared" si="57"/>
        <v>0</v>
      </c>
      <c r="I961" s="181">
        <f t="shared" si="58"/>
        <v>0</v>
      </c>
      <c r="J961" s="182">
        <f t="shared" si="59"/>
        <v>0</v>
      </c>
      <c r="K961" s="180">
        <f t="shared" si="60"/>
        <v>0</v>
      </c>
      <c r="L961" s="183"/>
      <c r="M961" s="184"/>
    </row>
    <row r="962" spans="1:13">
      <c r="A962" s="185" t="s">
        <v>1538</v>
      </c>
      <c r="B962" s="186"/>
      <c r="C962" s="187" t="s">
        <v>1539</v>
      </c>
      <c r="D962" s="188" t="s">
        <v>49</v>
      </c>
      <c r="E962" s="180" t="s">
        <v>196</v>
      </c>
      <c r="F962" s="180"/>
      <c r="G962" s="180"/>
      <c r="H962" s="180">
        <f t="shared" si="57"/>
        <v>0</v>
      </c>
      <c r="I962" s="181">
        <f t="shared" si="58"/>
        <v>0</v>
      </c>
      <c r="J962" s="182">
        <f t="shared" si="59"/>
        <v>0</v>
      </c>
      <c r="K962" s="180">
        <f t="shared" si="60"/>
        <v>0</v>
      </c>
      <c r="L962" s="183"/>
      <c r="M962" s="184"/>
    </row>
    <row r="963" spans="1:13">
      <c r="A963" s="185" t="s">
        <v>1540</v>
      </c>
      <c r="B963" s="186"/>
      <c r="C963" s="187" t="s">
        <v>991</v>
      </c>
      <c r="D963" s="188" t="s">
        <v>49</v>
      </c>
      <c r="E963" s="180" t="s">
        <v>196</v>
      </c>
      <c r="F963" s="180"/>
      <c r="G963" s="180"/>
      <c r="H963" s="180">
        <f t="shared" si="57"/>
        <v>0</v>
      </c>
      <c r="I963" s="181">
        <f t="shared" si="58"/>
        <v>0</v>
      </c>
      <c r="J963" s="182">
        <f t="shared" si="59"/>
        <v>0</v>
      </c>
      <c r="K963" s="180">
        <f t="shared" si="60"/>
        <v>0</v>
      </c>
      <c r="L963" s="183"/>
      <c r="M963" s="184"/>
    </row>
    <row r="964" spans="1:13" ht="20.399999999999999">
      <c r="A964" s="185" t="s">
        <v>1541</v>
      </c>
      <c r="B964" s="186"/>
      <c r="C964" s="187" t="s">
        <v>939</v>
      </c>
      <c r="D964" s="188" t="s">
        <v>49</v>
      </c>
      <c r="E964" s="180" t="s">
        <v>196</v>
      </c>
      <c r="F964" s="180"/>
      <c r="G964" s="180"/>
      <c r="H964" s="180">
        <f t="shared" si="57"/>
        <v>0</v>
      </c>
      <c r="I964" s="181">
        <f t="shared" si="58"/>
        <v>0</v>
      </c>
      <c r="J964" s="182">
        <f t="shared" si="59"/>
        <v>0</v>
      </c>
      <c r="K964" s="180">
        <f t="shared" si="60"/>
        <v>0</v>
      </c>
      <c r="L964" s="183"/>
      <c r="M964" s="184"/>
    </row>
    <row r="965" spans="1:13">
      <c r="A965" s="185" t="s">
        <v>1542</v>
      </c>
      <c r="B965" s="186"/>
      <c r="C965" s="187" t="s">
        <v>572</v>
      </c>
      <c r="D965" s="188" t="s">
        <v>49</v>
      </c>
      <c r="E965" s="180" t="s">
        <v>196</v>
      </c>
      <c r="F965" s="180"/>
      <c r="G965" s="180"/>
      <c r="H965" s="180">
        <f t="shared" si="57"/>
        <v>0</v>
      </c>
      <c r="I965" s="181">
        <f t="shared" si="58"/>
        <v>0</v>
      </c>
      <c r="J965" s="182">
        <f t="shared" si="59"/>
        <v>0</v>
      </c>
      <c r="K965" s="180">
        <f t="shared" si="60"/>
        <v>0</v>
      </c>
      <c r="L965" s="183"/>
      <c r="M965" s="184"/>
    </row>
    <row r="966" spans="1:13">
      <c r="A966" s="185" t="s">
        <v>1543</v>
      </c>
      <c r="B966" s="186"/>
      <c r="C966" s="187" t="s">
        <v>574</v>
      </c>
      <c r="D966" s="188" t="s">
        <v>49</v>
      </c>
      <c r="E966" s="180" t="s">
        <v>449</v>
      </c>
      <c r="F966" s="180"/>
      <c r="G966" s="180"/>
      <c r="H966" s="180">
        <f t="shared" si="57"/>
        <v>0</v>
      </c>
      <c r="I966" s="181">
        <f t="shared" si="58"/>
        <v>0</v>
      </c>
      <c r="J966" s="182">
        <f t="shared" si="59"/>
        <v>0</v>
      </c>
      <c r="K966" s="180">
        <f t="shared" si="60"/>
        <v>0</v>
      </c>
      <c r="L966" s="183"/>
      <c r="M966" s="184"/>
    </row>
    <row r="967" spans="1:13">
      <c r="A967" s="185" t="s">
        <v>1544</v>
      </c>
      <c r="B967" s="186"/>
      <c r="C967" s="187" t="s">
        <v>576</v>
      </c>
      <c r="D967" s="188" t="s">
        <v>49</v>
      </c>
      <c r="E967" s="180" t="s">
        <v>449</v>
      </c>
      <c r="F967" s="180"/>
      <c r="G967" s="180"/>
      <c r="H967" s="180">
        <f t="shared" si="57"/>
        <v>0</v>
      </c>
      <c r="I967" s="181">
        <f t="shared" si="58"/>
        <v>0</v>
      </c>
      <c r="J967" s="182">
        <f t="shared" si="59"/>
        <v>0</v>
      </c>
      <c r="K967" s="180">
        <f t="shared" si="60"/>
        <v>0</v>
      </c>
      <c r="L967" s="183"/>
      <c r="M967" s="184"/>
    </row>
    <row r="968" spans="1:13">
      <c r="A968" s="185" t="s">
        <v>1545</v>
      </c>
      <c r="B968" s="186"/>
      <c r="C968" s="187" t="s">
        <v>578</v>
      </c>
      <c r="D968" s="188" t="s">
        <v>49</v>
      </c>
      <c r="E968" s="180" t="s">
        <v>449</v>
      </c>
      <c r="F968" s="180"/>
      <c r="G968" s="180"/>
      <c r="H968" s="180">
        <f t="shared" si="57"/>
        <v>0</v>
      </c>
      <c r="I968" s="181">
        <f t="shared" si="58"/>
        <v>0</v>
      </c>
      <c r="J968" s="182">
        <f t="shared" si="59"/>
        <v>0</v>
      </c>
      <c r="K968" s="180">
        <f t="shared" si="60"/>
        <v>0</v>
      </c>
      <c r="L968" s="183"/>
      <c r="M968" s="184"/>
    </row>
    <row r="969" spans="1:13">
      <c r="A969" s="185" t="s">
        <v>1546</v>
      </c>
      <c r="B969" s="186"/>
      <c r="C969" s="187" t="s">
        <v>580</v>
      </c>
      <c r="D969" s="188" t="s">
        <v>49</v>
      </c>
      <c r="E969" s="180" t="s">
        <v>196</v>
      </c>
      <c r="F969" s="180"/>
      <c r="G969" s="180"/>
      <c r="H969" s="180">
        <f t="shared" si="57"/>
        <v>0</v>
      </c>
      <c r="I969" s="181">
        <f t="shared" si="58"/>
        <v>0</v>
      </c>
      <c r="J969" s="182">
        <f t="shared" si="59"/>
        <v>0</v>
      </c>
      <c r="K969" s="180">
        <f t="shared" si="60"/>
        <v>0</v>
      </c>
      <c r="L969" s="183"/>
      <c r="M969" s="184"/>
    </row>
    <row r="970" spans="1:13">
      <c r="A970" s="185" t="s">
        <v>1547</v>
      </c>
      <c r="B970" s="186"/>
      <c r="C970" s="187" t="s">
        <v>582</v>
      </c>
      <c r="D970" s="188" t="s">
        <v>49</v>
      </c>
      <c r="E970" s="180" t="s">
        <v>196</v>
      </c>
      <c r="F970" s="180"/>
      <c r="G970" s="180"/>
      <c r="H970" s="180">
        <f t="shared" si="57"/>
        <v>0</v>
      </c>
      <c r="I970" s="181">
        <f t="shared" si="58"/>
        <v>0</v>
      </c>
      <c r="J970" s="182">
        <f t="shared" si="59"/>
        <v>0</v>
      </c>
      <c r="K970" s="180">
        <f t="shared" si="60"/>
        <v>0</v>
      </c>
      <c r="L970" s="183"/>
      <c r="M970" s="184"/>
    </row>
    <row r="971" spans="1:13">
      <c r="A971" s="185" t="s">
        <v>1548</v>
      </c>
      <c r="B971" s="186"/>
      <c r="C971" s="187" t="s">
        <v>584</v>
      </c>
      <c r="D971" s="188" t="s">
        <v>49</v>
      </c>
      <c r="E971" s="180" t="s">
        <v>196</v>
      </c>
      <c r="F971" s="180"/>
      <c r="G971" s="180"/>
      <c r="H971" s="180">
        <f t="shared" si="57"/>
        <v>0</v>
      </c>
      <c r="I971" s="181">
        <f t="shared" si="58"/>
        <v>0</v>
      </c>
      <c r="J971" s="182">
        <f t="shared" si="59"/>
        <v>0</v>
      </c>
      <c r="K971" s="180">
        <f t="shared" si="60"/>
        <v>0</v>
      </c>
      <c r="L971" s="183"/>
      <c r="M971" s="184"/>
    </row>
    <row r="972" spans="1:13">
      <c r="A972" s="185" t="s">
        <v>1549</v>
      </c>
      <c r="B972" s="186"/>
      <c r="C972" s="187" t="s">
        <v>587</v>
      </c>
      <c r="D972" s="188" t="s">
        <v>49</v>
      </c>
      <c r="E972" s="180" t="s">
        <v>196</v>
      </c>
      <c r="F972" s="180"/>
      <c r="G972" s="180"/>
      <c r="H972" s="180">
        <f t="shared" si="57"/>
        <v>0</v>
      </c>
      <c r="I972" s="181">
        <f t="shared" si="58"/>
        <v>0</v>
      </c>
      <c r="J972" s="182">
        <f t="shared" si="59"/>
        <v>0</v>
      </c>
      <c r="K972" s="180">
        <f t="shared" si="60"/>
        <v>0</v>
      </c>
      <c r="L972" s="183"/>
      <c r="M972" s="184"/>
    </row>
    <row r="973" spans="1:13">
      <c r="A973" s="185" t="s">
        <v>1550</v>
      </c>
      <c r="B973" s="186"/>
      <c r="C973" s="187" t="s">
        <v>999</v>
      </c>
      <c r="D973" s="188" t="s">
        <v>49</v>
      </c>
      <c r="E973" s="180" t="s">
        <v>196</v>
      </c>
      <c r="F973" s="180"/>
      <c r="G973" s="180"/>
      <c r="H973" s="180">
        <f t="shared" ref="H973:H1036" si="61">F973+G973</f>
        <v>0</v>
      </c>
      <c r="I973" s="181">
        <f t="shared" ref="I973:I1036" si="62">E973*F973</f>
        <v>0</v>
      </c>
      <c r="J973" s="182">
        <f t="shared" ref="J973:J1036" si="63">E973*G973</f>
        <v>0</v>
      </c>
      <c r="K973" s="180">
        <f t="shared" ref="K973:K1036" si="64">I973+J973</f>
        <v>0</v>
      </c>
      <c r="L973" s="183"/>
      <c r="M973" s="184"/>
    </row>
    <row r="974" spans="1:13">
      <c r="A974" s="185" t="s">
        <v>1551</v>
      </c>
      <c r="B974" s="186"/>
      <c r="C974" s="187" t="s">
        <v>466</v>
      </c>
      <c r="D974" s="188" t="s">
        <v>49</v>
      </c>
      <c r="E974" s="180" t="s">
        <v>196</v>
      </c>
      <c r="F974" s="180"/>
      <c r="G974" s="180"/>
      <c r="H974" s="180">
        <f t="shared" si="61"/>
        <v>0</v>
      </c>
      <c r="I974" s="181">
        <f t="shared" si="62"/>
        <v>0</v>
      </c>
      <c r="J974" s="182">
        <f t="shared" si="63"/>
        <v>0</v>
      </c>
      <c r="K974" s="180">
        <f t="shared" si="64"/>
        <v>0</v>
      </c>
      <c r="L974" s="183"/>
      <c r="M974" s="184"/>
    </row>
    <row r="975" spans="1:13">
      <c r="A975" s="185" t="s">
        <v>1552</v>
      </c>
      <c r="B975" s="186"/>
      <c r="C975" s="187" t="s">
        <v>467</v>
      </c>
      <c r="D975" s="188" t="s">
        <v>49</v>
      </c>
      <c r="E975" s="180" t="s">
        <v>196</v>
      </c>
      <c r="F975" s="180"/>
      <c r="G975" s="180"/>
      <c r="H975" s="180">
        <f t="shared" si="61"/>
        <v>0</v>
      </c>
      <c r="I975" s="181">
        <f t="shared" si="62"/>
        <v>0</v>
      </c>
      <c r="J975" s="182">
        <f t="shared" si="63"/>
        <v>0</v>
      </c>
      <c r="K975" s="180">
        <f t="shared" si="64"/>
        <v>0</v>
      </c>
      <c r="L975" s="183"/>
      <c r="M975" s="184"/>
    </row>
    <row r="976" spans="1:13">
      <c r="A976" s="185" t="s">
        <v>1553</v>
      </c>
      <c r="B976" s="186"/>
      <c r="C976" s="187" t="s">
        <v>468</v>
      </c>
      <c r="D976" s="188" t="s">
        <v>49</v>
      </c>
      <c r="E976" s="180" t="s">
        <v>196</v>
      </c>
      <c r="F976" s="180"/>
      <c r="G976" s="180"/>
      <c r="H976" s="180">
        <f t="shared" si="61"/>
        <v>0</v>
      </c>
      <c r="I976" s="181">
        <f t="shared" si="62"/>
        <v>0</v>
      </c>
      <c r="J976" s="182">
        <f t="shared" si="63"/>
        <v>0</v>
      </c>
      <c r="K976" s="180">
        <f t="shared" si="64"/>
        <v>0</v>
      </c>
      <c r="L976" s="183"/>
      <c r="M976" s="184"/>
    </row>
    <row r="977" spans="1:13">
      <c r="A977" s="185" t="s">
        <v>1554</v>
      </c>
      <c r="B977" s="186"/>
      <c r="C977" s="187" t="s">
        <v>469</v>
      </c>
      <c r="D977" s="188" t="s">
        <v>49</v>
      </c>
      <c r="E977" s="180" t="s">
        <v>196</v>
      </c>
      <c r="F977" s="180"/>
      <c r="G977" s="180"/>
      <c r="H977" s="180">
        <f t="shared" si="61"/>
        <v>0</v>
      </c>
      <c r="I977" s="181">
        <f t="shared" si="62"/>
        <v>0</v>
      </c>
      <c r="J977" s="182">
        <f t="shared" si="63"/>
        <v>0</v>
      </c>
      <c r="K977" s="180">
        <f t="shared" si="64"/>
        <v>0</v>
      </c>
      <c r="L977" s="183"/>
      <c r="M977" s="184"/>
    </row>
    <row r="978" spans="1:13">
      <c r="A978" s="185" t="s">
        <v>1555</v>
      </c>
      <c r="B978" s="186"/>
      <c r="C978" s="187" t="s">
        <v>470</v>
      </c>
      <c r="D978" s="188" t="s">
        <v>49</v>
      </c>
      <c r="E978" s="180" t="s">
        <v>196</v>
      </c>
      <c r="F978" s="180"/>
      <c r="G978" s="180"/>
      <c r="H978" s="180">
        <f t="shared" si="61"/>
        <v>0</v>
      </c>
      <c r="I978" s="181">
        <f t="shared" si="62"/>
        <v>0</v>
      </c>
      <c r="J978" s="182">
        <f t="shared" si="63"/>
        <v>0</v>
      </c>
      <c r="K978" s="180">
        <f t="shared" si="64"/>
        <v>0</v>
      </c>
      <c r="L978" s="183"/>
      <c r="M978" s="184"/>
    </row>
    <row r="979" spans="1:13">
      <c r="A979" s="185" t="s">
        <v>1556</v>
      </c>
      <c r="B979" s="186"/>
      <c r="C979" s="187" t="s">
        <v>471</v>
      </c>
      <c r="D979" s="188" t="s">
        <v>49</v>
      </c>
      <c r="E979" s="180" t="s">
        <v>196</v>
      </c>
      <c r="F979" s="180"/>
      <c r="G979" s="180"/>
      <c r="H979" s="180">
        <f t="shared" si="61"/>
        <v>0</v>
      </c>
      <c r="I979" s="181">
        <f t="shared" si="62"/>
        <v>0</v>
      </c>
      <c r="J979" s="182">
        <f t="shared" si="63"/>
        <v>0</v>
      </c>
      <c r="K979" s="180">
        <f t="shared" si="64"/>
        <v>0</v>
      </c>
      <c r="L979" s="183"/>
      <c r="M979" s="184"/>
    </row>
    <row r="980" spans="1:13">
      <c r="A980" s="185" t="s">
        <v>1557</v>
      </c>
      <c r="B980" s="186"/>
      <c r="C980" s="187" t="s">
        <v>472</v>
      </c>
      <c r="D980" s="188" t="s">
        <v>49</v>
      </c>
      <c r="E980" s="180" t="s">
        <v>196</v>
      </c>
      <c r="F980" s="180"/>
      <c r="G980" s="180"/>
      <c r="H980" s="180">
        <f t="shared" si="61"/>
        <v>0</v>
      </c>
      <c r="I980" s="181">
        <f t="shared" si="62"/>
        <v>0</v>
      </c>
      <c r="J980" s="182">
        <f t="shared" si="63"/>
        <v>0</v>
      </c>
      <c r="K980" s="180">
        <f t="shared" si="64"/>
        <v>0</v>
      </c>
      <c r="L980" s="183"/>
      <c r="M980" s="184"/>
    </row>
    <row r="981" spans="1:13" ht="20.399999999999999">
      <c r="A981" s="185" t="s">
        <v>1558</v>
      </c>
      <c r="B981" s="186"/>
      <c r="C981" s="187" t="s">
        <v>955</v>
      </c>
      <c r="D981" s="188" t="s">
        <v>49</v>
      </c>
      <c r="E981" s="180" t="s">
        <v>196</v>
      </c>
      <c r="F981" s="180"/>
      <c r="G981" s="180"/>
      <c r="H981" s="180">
        <f t="shared" si="61"/>
        <v>0</v>
      </c>
      <c r="I981" s="181">
        <f t="shared" si="62"/>
        <v>0</v>
      </c>
      <c r="J981" s="182">
        <f t="shared" si="63"/>
        <v>0</v>
      </c>
      <c r="K981" s="180">
        <f t="shared" si="64"/>
        <v>0</v>
      </c>
      <c r="L981" s="183"/>
      <c r="M981" s="184"/>
    </row>
    <row r="982" spans="1:13">
      <c r="A982" s="185" t="s">
        <v>1559</v>
      </c>
      <c r="B982" s="186"/>
      <c r="C982" s="187" t="s">
        <v>958</v>
      </c>
      <c r="D982" s="188" t="s">
        <v>49</v>
      </c>
      <c r="E982" s="180" t="s">
        <v>488</v>
      </c>
      <c r="F982" s="180"/>
      <c r="G982" s="180"/>
      <c r="H982" s="180">
        <f t="shared" si="61"/>
        <v>0</v>
      </c>
      <c r="I982" s="181">
        <f t="shared" si="62"/>
        <v>0</v>
      </c>
      <c r="J982" s="182">
        <f t="shared" si="63"/>
        <v>0</v>
      </c>
      <c r="K982" s="180">
        <f t="shared" si="64"/>
        <v>0</v>
      </c>
      <c r="L982" s="183"/>
      <c r="M982" s="184"/>
    </row>
    <row r="983" spans="1:13">
      <c r="A983" s="185" t="s">
        <v>1560</v>
      </c>
      <c r="B983" s="186"/>
      <c r="C983" s="187" t="s">
        <v>1561</v>
      </c>
      <c r="D983" s="188" t="s">
        <v>49</v>
      </c>
      <c r="E983" s="180" t="s">
        <v>488</v>
      </c>
      <c r="F983" s="180"/>
      <c r="G983" s="180"/>
      <c r="H983" s="180">
        <f t="shared" si="61"/>
        <v>0</v>
      </c>
      <c r="I983" s="181">
        <f t="shared" si="62"/>
        <v>0</v>
      </c>
      <c r="J983" s="182">
        <f t="shared" si="63"/>
        <v>0</v>
      </c>
      <c r="K983" s="180">
        <f t="shared" si="64"/>
        <v>0</v>
      </c>
      <c r="L983" s="183"/>
      <c r="M983" s="184"/>
    </row>
    <row r="984" spans="1:13">
      <c r="A984" s="185" t="s">
        <v>1562</v>
      </c>
      <c r="B984" s="186"/>
      <c r="C984" s="187" t="s">
        <v>960</v>
      </c>
      <c r="D984" s="188" t="s">
        <v>49</v>
      </c>
      <c r="E984" s="180" t="s">
        <v>196</v>
      </c>
      <c r="F984" s="180"/>
      <c r="G984" s="180"/>
      <c r="H984" s="180">
        <f t="shared" si="61"/>
        <v>0</v>
      </c>
      <c r="I984" s="181">
        <f t="shared" si="62"/>
        <v>0</v>
      </c>
      <c r="J984" s="182">
        <f t="shared" si="63"/>
        <v>0</v>
      </c>
      <c r="K984" s="180">
        <f t="shared" si="64"/>
        <v>0</v>
      </c>
      <c r="L984" s="183"/>
      <c r="M984" s="184"/>
    </row>
    <row r="985" spans="1:13">
      <c r="A985" s="185" t="s">
        <v>1563</v>
      </c>
      <c r="B985" s="186"/>
      <c r="C985" s="187" t="s">
        <v>474</v>
      </c>
      <c r="D985" s="188" t="s">
        <v>49</v>
      </c>
      <c r="E985" s="180" t="s">
        <v>196</v>
      </c>
      <c r="F985" s="180"/>
      <c r="G985" s="180"/>
      <c r="H985" s="180">
        <f t="shared" si="61"/>
        <v>0</v>
      </c>
      <c r="I985" s="181">
        <f t="shared" si="62"/>
        <v>0</v>
      </c>
      <c r="J985" s="182">
        <f t="shared" si="63"/>
        <v>0</v>
      </c>
      <c r="K985" s="180">
        <f t="shared" si="64"/>
        <v>0</v>
      </c>
      <c r="L985" s="183"/>
      <c r="M985" s="184"/>
    </row>
    <row r="986" spans="1:13">
      <c r="A986" s="185" t="s">
        <v>1564</v>
      </c>
      <c r="B986" s="186"/>
      <c r="C986" s="187" t="s">
        <v>476</v>
      </c>
      <c r="D986" s="188" t="s">
        <v>49</v>
      </c>
      <c r="E986" s="180" t="s">
        <v>196</v>
      </c>
      <c r="F986" s="180"/>
      <c r="G986" s="180"/>
      <c r="H986" s="180">
        <f t="shared" si="61"/>
        <v>0</v>
      </c>
      <c r="I986" s="181">
        <f t="shared" si="62"/>
        <v>0</v>
      </c>
      <c r="J986" s="182">
        <f t="shared" si="63"/>
        <v>0</v>
      </c>
      <c r="K986" s="180">
        <f t="shared" si="64"/>
        <v>0</v>
      </c>
      <c r="L986" s="183"/>
      <c r="M986" s="184"/>
    </row>
    <row r="987" spans="1:13">
      <c r="A987" s="185" t="s">
        <v>1565</v>
      </c>
      <c r="B987" s="186"/>
      <c r="C987" s="187" t="s">
        <v>1010</v>
      </c>
      <c r="D987" s="188" t="s">
        <v>49</v>
      </c>
      <c r="E987" s="180" t="s">
        <v>488</v>
      </c>
      <c r="F987" s="180"/>
      <c r="G987" s="180"/>
      <c r="H987" s="180">
        <f t="shared" si="61"/>
        <v>0</v>
      </c>
      <c r="I987" s="181">
        <f t="shared" si="62"/>
        <v>0</v>
      </c>
      <c r="J987" s="182">
        <f t="shared" si="63"/>
        <v>0</v>
      </c>
      <c r="K987" s="180">
        <f t="shared" si="64"/>
        <v>0</v>
      </c>
      <c r="L987" s="183"/>
      <c r="M987" s="184"/>
    </row>
    <row r="988" spans="1:13" ht="30.6">
      <c r="A988" s="185" t="s">
        <v>1566</v>
      </c>
      <c r="B988" s="186"/>
      <c r="C988" s="187" t="s">
        <v>963</v>
      </c>
      <c r="D988" s="188" t="s">
        <v>49</v>
      </c>
      <c r="E988" s="180" t="s">
        <v>196</v>
      </c>
      <c r="F988" s="180"/>
      <c r="G988" s="180"/>
      <c r="H988" s="180">
        <f t="shared" si="61"/>
        <v>0</v>
      </c>
      <c r="I988" s="181">
        <f t="shared" si="62"/>
        <v>0</v>
      </c>
      <c r="J988" s="182">
        <f t="shared" si="63"/>
        <v>0</v>
      </c>
      <c r="K988" s="180">
        <f t="shared" si="64"/>
        <v>0</v>
      </c>
      <c r="L988" s="183"/>
      <c r="M988" s="184"/>
    </row>
    <row r="989" spans="1:13">
      <c r="A989" s="185" t="s">
        <v>1567</v>
      </c>
      <c r="B989" s="186"/>
      <c r="C989" s="187" t="s">
        <v>967</v>
      </c>
      <c r="D989" s="188" t="s">
        <v>49</v>
      </c>
      <c r="E989" s="180" t="s">
        <v>192</v>
      </c>
      <c r="F989" s="180"/>
      <c r="G989" s="180"/>
      <c r="H989" s="180">
        <f t="shared" si="61"/>
        <v>0</v>
      </c>
      <c r="I989" s="181">
        <f t="shared" si="62"/>
        <v>0</v>
      </c>
      <c r="J989" s="182">
        <f t="shared" si="63"/>
        <v>0</v>
      </c>
      <c r="K989" s="180">
        <f t="shared" si="64"/>
        <v>0</v>
      </c>
      <c r="L989" s="183"/>
      <c r="M989" s="184"/>
    </row>
    <row r="990" spans="1:13">
      <c r="A990" s="185" t="s">
        <v>1568</v>
      </c>
      <c r="B990" s="186"/>
      <c r="C990" s="187" t="s">
        <v>1569</v>
      </c>
      <c r="D990" s="188" t="s">
        <v>49</v>
      </c>
      <c r="E990" s="180" t="s">
        <v>192</v>
      </c>
      <c r="F990" s="180"/>
      <c r="G990" s="180"/>
      <c r="H990" s="180">
        <f t="shared" si="61"/>
        <v>0</v>
      </c>
      <c r="I990" s="181">
        <f t="shared" si="62"/>
        <v>0</v>
      </c>
      <c r="J990" s="182">
        <f t="shared" si="63"/>
        <v>0</v>
      </c>
      <c r="K990" s="180">
        <f t="shared" si="64"/>
        <v>0</v>
      </c>
      <c r="L990" s="183"/>
      <c r="M990" s="184"/>
    </row>
    <row r="991" spans="1:13">
      <c r="A991" s="185"/>
      <c r="B991" s="186"/>
      <c r="C991" s="187"/>
      <c r="D991" s="188"/>
      <c r="E991" s="180"/>
      <c r="F991" s="180"/>
      <c r="G991" s="180"/>
      <c r="H991" s="180">
        <f t="shared" si="61"/>
        <v>0</v>
      </c>
      <c r="I991" s="181">
        <f t="shared" si="62"/>
        <v>0</v>
      </c>
      <c r="J991" s="182">
        <f t="shared" si="63"/>
        <v>0</v>
      </c>
      <c r="K991" s="180">
        <f t="shared" si="64"/>
        <v>0</v>
      </c>
      <c r="L991" s="183"/>
      <c r="M991" s="184"/>
    </row>
    <row r="992" spans="1:13">
      <c r="A992" s="175" t="s">
        <v>1570</v>
      </c>
      <c r="B992" s="186"/>
      <c r="C992" s="177" t="s">
        <v>1571</v>
      </c>
      <c r="D992" s="178" t="s">
        <v>49</v>
      </c>
      <c r="E992" s="189">
        <v>1</v>
      </c>
      <c r="F992" s="180"/>
      <c r="G992" s="180"/>
      <c r="H992" s="180">
        <f t="shared" si="61"/>
        <v>0</v>
      </c>
      <c r="I992" s="181">
        <f t="shared" si="62"/>
        <v>0</v>
      </c>
      <c r="J992" s="182">
        <f t="shared" si="63"/>
        <v>0</v>
      </c>
      <c r="K992" s="180">
        <f t="shared" si="64"/>
        <v>0</v>
      </c>
      <c r="L992" s="183"/>
      <c r="M992" s="184"/>
    </row>
    <row r="993" spans="1:13">
      <c r="A993" s="185" t="s">
        <v>1572</v>
      </c>
      <c r="B993" s="186"/>
      <c r="C993" s="187" t="s">
        <v>526</v>
      </c>
      <c r="D993" s="188" t="s">
        <v>49</v>
      </c>
      <c r="E993" s="180" t="s">
        <v>196</v>
      </c>
      <c r="F993" s="180"/>
      <c r="G993" s="180"/>
      <c r="H993" s="180">
        <f t="shared" si="61"/>
        <v>0</v>
      </c>
      <c r="I993" s="181">
        <f t="shared" si="62"/>
        <v>0</v>
      </c>
      <c r="J993" s="182">
        <f t="shared" si="63"/>
        <v>0</v>
      </c>
      <c r="K993" s="180">
        <f t="shared" si="64"/>
        <v>0</v>
      </c>
      <c r="L993" s="183"/>
      <c r="M993" s="184"/>
    </row>
    <row r="994" spans="1:13">
      <c r="A994" s="185" t="s">
        <v>1573</v>
      </c>
      <c r="B994" s="186"/>
      <c r="C994" s="187" t="s">
        <v>793</v>
      </c>
      <c r="D994" s="188" t="s">
        <v>49</v>
      </c>
      <c r="E994" s="180" t="s">
        <v>444</v>
      </c>
      <c r="F994" s="180"/>
      <c r="G994" s="180"/>
      <c r="H994" s="180">
        <f t="shared" si="61"/>
        <v>0</v>
      </c>
      <c r="I994" s="181">
        <f t="shared" si="62"/>
        <v>0</v>
      </c>
      <c r="J994" s="182">
        <f t="shared" si="63"/>
        <v>0</v>
      </c>
      <c r="K994" s="180">
        <f t="shared" si="64"/>
        <v>0</v>
      </c>
      <c r="L994" s="183"/>
      <c r="M994" s="184"/>
    </row>
    <row r="995" spans="1:13" ht="20.399999999999999">
      <c r="A995" s="185" t="s">
        <v>1574</v>
      </c>
      <c r="B995" s="186"/>
      <c r="C995" s="187" t="s">
        <v>528</v>
      </c>
      <c r="D995" s="188" t="s">
        <v>49</v>
      </c>
      <c r="E995" s="180" t="s">
        <v>196</v>
      </c>
      <c r="F995" s="180"/>
      <c r="G995" s="180"/>
      <c r="H995" s="180">
        <f t="shared" si="61"/>
        <v>0</v>
      </c>
      <c r="I995" s="181">
        <f t="shared" si="62"/>
        <v>0</v>
      </c>
      <c r="J995" s="182">
        <f t="shared" si="63"/>
        <v>0</v>
      </c>
      <c r="K995" s="180">
        <f t="shared" si="64"/>
        <v>0</v>
      </c>
      <c r="L995" s="183"/>
      <c r="M995" s="184"/>
    </row>
    <row r="996" spans="1:13">
      <c r="A996" s="185" t="s">
        <v>1575</v>
      </c>
      <c r="B996" s="186"/>
      <c r="C996" s="187" t="s">
        <v>441</v>
      </c>
      <c r="D996" s="188" t="s">
        <v>49</v>
      </c>
      <c r="E996" s="180" t="s">
        <v>1018</v>
      </c>
      <c r="F996" s="180"/>
      <c r="G996" s="180"/>
      <c r="H996" s="180">
        <f t="shared" si="61"/>
        <v>0</v>
      </c>
      <c r="I996" s="181">
        <f t="shared" si="62"/>
        <v>0</v>
      </c>
      <c r="J996" s="182">
        <f t="shared" si="63"/>
        <v>0</v>
      </c>
      <c r="K996" s="180">
        <f t="shared" si="64"/>
        <v>0</v>
      </c>
      <c r="L996" s="183"/>
      <c r="M996" s="184"/>
    </row>
    <row r="997" spans="1:13">
      <c r="A997" s="185" t="s">
        <v>1576</v>
      </c>
      <c r="B997" s="186"/>
      <c r="C997" s="187" t="s">
        <v>442</v>
      </c>
      <c r="D997" s="188" t="s">
        <v>49</v>
      </c>
      <c r="E997" s="180" t="s">
        <v>1020</v>
      </c>
      <c r="F997" s="180"/>
      <c r="G997" s="180"/>
      <c r="H997" s="180">
        <f t="shared" si="61"/>
        <v>0</v>
      </c>
      <c r="I997" s="181">
        <f t="shared" si="62"/>
        <v>0</v>
      </c>
      <c r="J997" s="182">
        <f t="shared" si="63"/>
        <v>0</v>
      </c>
      <c r="K997" s="180">
        <f t="shared" si="64"/>
        <v>0</v>
      </c>
      <c r="L997" s="183"/>
      <c r="M997" s="184"/>
    </row>
    <row r="998" spans="1:13">
      <c r="A998" s="185" t="s">
        <v>1577</v>
      </c>
      <c r="B998" s="186"/>
      <c r="C998" s="187" t="s">
        <v>443</v>
      </c>
      <c r="D998" s="188" t="s">
        <v>49</v>
      </c>
      <c r="E998" s="180" t="s">
        <v>1020</v>
      </c>
      <c r="F998" s="180"/>
      <c r="G998" s="180"/>
      <c r="H998" s="180">
        <f t="shared" si="61"/>
        <v>0</v>
      </c>
      <c r="I998" s="181">
        <f t="shared" si="62"/>
        <v>0</v>
      </c>
      <c r="J998" s="182">
        <f t="shared" si="63"/>
        <v>0</v>
      </c>
      <c r="K998" s="180">
        <f t="shared" si="64"/>
        <v>0</v>
      </c>
      <c r="L998" s="183"/>
      <c r="M998" s="184"/>
    </row>
    <row r="999" spans="1:13">
      <c r="A999" s="185" t="s">
        <v>1578</v>
      </c>
      <c r="B999" s="186"/>
      <c r="C999" s="187" t="s">
        <v>535</v>
      </c>
      <c r="D999" s="188" t="s">
        <v>49</v>
      </c>
      <c r="E999" s="180" t="s">
        <v>196</v>
      </c>
      <c r="F999" s="180"/>
      <c r="G999" s="180"/>
      <c r="H999" s="180">
        <f t="shared" si="61"/>
        <v>0</v>
      </c>
      <c r="I999" s="181">
        <f t="shared" si="62"/>
        <v>0</v>
      </c>
      <c r="J999" s="182">
        <f t="shared" si="63"/>
        <v>0</v>
      </c>
      <c r="K999" s="180">
        <f t="shared" si="64"/>
        <v>0</v>
      </c>
      <c r="L999" s="183"/>
      <c r="M999" s="184"/>
    </row>
    <row r="1000" spans="1:13">
      <c r="A1000" s="185" t="s">
        <v>1579</v>
      </c>
      <c r="B1000" s="186"/>
      <c r="C1000" s="187" t="s">
        <v>807</v>
      </c>
      <c r="D1000" s="188" t="s">
        <v>49</v>
      </c>
      <c r="E1000" s="180" t="s">
        <v>458</v>
      </c>
      <c r="F1000" s="180"/>
      <c r="G1000" s="180"/>
      <c r="H1000" s="180">
        <f t="shared" si="61"/>
        <v>0</v>
      </c>
      <c r="I1000" s="181">
        <f t="shared" si="62"/>
        <v>0</v>
      </c>
      <c r="J1000" s="182">
        <f t="shared" si="63"/>
        <v>0</v>
      </c>
      <c r="K1000" s="180">
        <f t="shared" si="64"/>
        <v>0</v>
      </c>
      <c r="L1000" s="183"/>
      <c r="M1000" s="184"/>
    </row>
    <row r="1001" spans="1:13">
      <c r="A1001" s="185" t="s">
        <v>1580</v>
      </c>
      <c r="B1001" s="186"/>
      <c r="C1001" s="187" t="s">
        <v>445</v>
      </c>
      <c r="D1001" s="188" t="s">
        <v>49</v>
      </c>
      <c r="E1001" s="180" t="s">
        <v>193</v>
      </c>
      <c r="F1001" s="180"/>
      <c r="G1001" s="180"/>
      <c r="H1001" s="180">
        <f t="shared" si="61"/>
        <v>0</v>
      </c>
      <c r="I1001" s="181">
        <f t="shared" si="62"/>
        <v>0</v>
      </c>
      <c r="J1001" s="182">
        <f t="shared" si="63"/>
        <v>0</v>
      </c>
      <c r="K1001" s="180">
        <f t="shared" si="64"/>
        <v>0</v>
      </c>
      <c r="L1001" s="183"/>
      <c r="M1001" s="184"/>
    </row>
    <row r="1002" spans="1:13">
      <c r="A1002" s="185" t="s">
        <v>1581</v>
      </c>
      <c r="B1002" s="186"/>
      <c r="C1002" s="187" t="s">
        <v>446</v>
      </c>
      <c r="D1002" s="188" t="s">
        <v>49</v>
      </c>
      <c r="E1002" s="180" t="s">
        <v>1026</v>
      </c>
      <c r="F1002" s="180"/>
      <c r="G1002" s="180"/>
      <c r="H1002" s="180">
        <f t="shared" si="61"/>
        <v>0</v>
      </c>
      <c r="I1002" s="181">
        <f t="shared" si="62"/>
        <v>0</v>
      </c>
      <c r="J1002" s="182">
        <f t="shared" si="63"/>
        <v>0</v>
      </c>
      <c r="K1002" s="180">
        <f t="shared" si="64"/>
        <v>0</v>
      </c>
      <c r="L1002" s="183"/>
      <c r="M1002" s="184"/>
    </row>
    <row r="1003" spans="1:13">
      <c r="A1003" s="185" t="s">
        <v>1582</v>
      </c>
      <c r="B1003" s="186"/>
      <c r="C1003" s="187" t="s">
        <v>1028</v>
      </c>
      <c r="D1003" s="188" t="s">
        <v>49</v>
      </c>
      <c r="E1003" s="180" t="s">
        <v>444</v>
      </c>
      <c r="F1003" s="180"/>
      <c r="G1003" s="180"/>
      <c r="H1003" s="180">
        <f t="shared" si="61"/>
        <v>0</v>
      </c>
      <c r="I1003" s="181">
        <f t="shared" si="62"/>
        <v>0</v>
      </c>
      <c r="J1003" s="182">
        <f t="shared" si="63"/>
        <v>0</v>
      </c>
      <c r="K1003" s="180">
        <f t="shared" si="64"/>
        <v>0</v>
      </c>
      <c r="L1003" s="183"/>
      <c r="M1003" s="184"/>
    </row>
    <row r="1004" spans="1:13">
      <c r="A1004" s="185" t="s">
        <v>1583</v>
      </c>
      <c r="B1004" s="186"/>
      <c r="C1004" s="187" t="s">
        <v>448</v>
      </c>
      <c r="D1004" s="188" t="s">
        <v>49</v>
      </c>
      <c r="E1004" s="180" t="s">
        <v>878</v>
      </c>
      <c r="F1004" s="180"/>
      <c r="G1004" s="180"/>
      <c r="H1004" s="180">
        <f t="shared" si="61"/>
        <v>0</v>
      </c>
      <c r="I1004" s="181">
        <f t="shared" si="62"/>
        <v>0</v>
      </c>
      <c r="J1004" s="182">
        <f t="shared" si="63"/>
        <v>0</v>
      </c>
      <c r="K1004" s="180">
        <f t="shared" si="64"/>
        <v>0</v>
      </c>
      <c r="L1004" s="183"/>
      <c r="M1004" s="184"/>
    </row>
    <row r="1005" spans="1:13">
      <c r="A1005" s="185" t="s">
        <v>1584</v>
      </c>
      <c r="B1005" s="186"/>
      <c r="C1005" s="187" t="s">
        <v>450</v>
      </c>
      <c r="D1005" s="188" t="s">
        <v>49</v>
      </c>
      <c r="E1005" s="180" t="s">
        <v>449</v>
      </c>
      <c r="F1005" s="180"/>
      <c r="G1005" s="180"/>
      <c r="H1005" s="180">
        <f t="shared" si="61"/>
        <v>0</v>
      </c>
      <c r="I1005" s="181">
        <f t="shared" si="62"/>
        <v>0</v>
      </c>
      <c r="J1005" s="182">
        <f t="shared" si="63"/>
        <v>0</v>
      </c>
      <c r="K1005" s="180">
        <f t="shared" si="64"/>
        <v>0</v>
      </c>
      <c r="L1005" s="183"/>
      <c r="M1005" s="184"/>
    </row>
    <row r="1006" spans="1:13">
      <c r="A1006" s="185" t="s">
        <v>1585</v>
      </c>
      <c r="B1006" s="188"/>
      <c r="C1006" s="187" t="s">
        <v>451</v>
      </c>
      <c r="D1006" s="188" t="s">
        <v>49</v>
      </c>
      <c r="E1006" s="180" t="s">
        <v>447</v>
      </c>
      <c r="F1006" s="180"/>
      <c r="G1006" s="180"/>
      <c r="H1006" s="180">
        <f t="shared" si="61"/>
        <v>0</v>
      </c>
      <c r="I1006" s="181">
        <f t="shared" si="62"/>
        <v>0</v>
      </c>
      <c r="J1006" s="182">
        <f t="shared" si="63"/>
        <v>0</v>
      </c>
      <c r="K1006" s="180">
        <f t="shared" si="64"/>
        <v>0</v>
      </c>
      <c r="L1006" s="183"/>
      <c r="M1006" s="184"/>
    </row>
    <row r="1007" spans="1:13" ht="20.399999999999999">
      <c r="A1007" s="185" t="s">
        <v>1586</v>
      </c>
      <c r="B1007" s="188"/>
      <c r="C1007" s="187" t="s">
        <v>1587</v>
      </c>
      <c r="D1007" s="188" t="s">
        <v>49</v>
      </c>
      <c r="E1007" s="180" t="s">
        <v>196</v>
      </c>
      <c r="F1007" s="180"/>
      <c r="G1007" s="180"/>
      <c r="H1007" s="180">
        <f t="shared" si="61"/>
        <v>0</v>
      </c>
      <c r="I1007" s="181">
        <f t="shared" si="62"/>
        <v>0</v>
      </c>
      <c r="J1007" s="182">
        <f t="shared" si="63"/>
        <v>0</v>
      </c>
      <c r="K1007" s="180">
        <f t="shared" si="64"/>
        <v>0</v>
      </c>
      <c r="L1007" s="183"/>
      <c r="M1007" s="184"/>
    </row>
    <row r="1008" spans="1:13" ht="20.399999999999999">
      <c r="A1008" s="185" t="s">
        <v>1588</v>
      </c>
      <c r="B1008" s="186"/>
      <c r="C1008" s="187" t="s">
        <v>1035</v>
      </c>
      <c r="D1008" s="188" t="s">
        <v>49</v>
      </c>
      <c r="E1008" s="180" t="s">
        <v>444</v>
      </c>
      <c r="F1008" s="180"/>
      <c r="G1008" s="180"/>
      <c r="H1008" s="180">
        <f t="shared" si="61"/>
        <v>0</v>
      </c>
      <c r="I1008" s="181">
        <f t="shared" si="62"/>
        <v>0</v>
      </c>
      <c r="J1008" s="182">
        <f t="shared" si="63"/>
        <v>0</v>
      </c>
      <c r="K1008" s="180">
        <f t="shared" si="64"/>
        <v>0</v>
      </c>
      <c r="L1008" s="183"/>
      <c r="M1008" s="184"/>
    </row>
    <row r="1009" spans="1:13">
      <c r="A1009" s="185" t="s">
        <v>1589</v>
      </c>
      <c r="B1009" s="186"/>
      <c r="C1009" s="187" t="s">
        <v>626</v>
      </c>
      <c r="D1009" s="188" t="s">
        <v>49</v>
      </c>
      <c r="E1009" s="180" t="s">
        <v>444</v>
      </c>
      <c r="F1009" s="180"/>
      <c r="G1009" s="180"/>
      <c r="H1009" s="180">
        <f t="shared" si="61"/>
        <v>0</v>
      </c>
      <c r="I1009" s="181">
        <f t="shared" si="62"/>
        <v>0</v>
      </c>
      <c r="J1009" s="182">
        <f t="shared" si="63"/>
        <v>0</v>
      </c>
      <c r="K1009" s="180">
        <f t="shared" si="64"/>
        <v>0</v>
      </c>
      <c r="L1009" s="183"/>
      <c r="M1009" s="184"/>
    </row>
    <row r="1010" spans="1:13">
      <c r="A1010" s="185" t="s">
        <v>1590</v>
      </c>
      <c r="B1010" s="186"/>
      <c r="C1010" s="187" t="s">
        <v>461</v>
      </c>
      <c r="D1010" s="188" t="s">
        <v>49</v>
      </c>
      <c r="E1010" s="180" t="s">
        <v>196</v>
      </c>
      <c r="F1010" s="180"/>
      <c r="G1010" s="180"/>
      <c r="H1010" s="180">
        <f t="shared" si="61"/>
        <v>0</v>
      </c>
      <c r="I1010" s="181">
        <f t="shared" si="62"/>
        <v>0</v>
      </c>
      <c r="J1010" s="182">
        <f t="shared" si="63"/>
        <v>0</v>
      </c>
      <c r="K1010" s="180">
        <f t="shared" si="64"/>
        <v>0</v>
      </c>
      <c r="L1010" s="183"/>
      <c r="M1010" s="184"/>
    </row>
    <row r="1011" spans="1:13">
      <c r="A1011" s="185" t="s">
        <v>1591</v>
      </c>
      <c r="B1011" s="186"/>
      <c r="C1011" s="187" t="s">
        <v>462</v>
      </c>
      <c r="D1011" s="188" t="s">
        <v>49</v>
      </c>
      <c r="E1011" s="180" t="s">
        <v>196</v>
      </c>
      <c r="F1011" s="180"/>
      <c r="G1011" s="180"/>
      <c r="H1011" s="180">
        <f t="shared" si="61"/>
        <v>0</v>
      </c>
      <c r="I1011" s="181">
        <f t="shared" si="62"/>
        <v>0</v>
      </c>
      <c r="J1011" s="182">
        <f t="shared" si="63"/>
        <v>0</v>
      </c>
      <c r="K1011" s="180">
        <f t="shared" si="64"/>
        <v>0</v>
      </c>
      <c r="L1011" s="183"/>
      <c r="M1011" s="184"/>
    </row>
    <row r="1012" spans="1:13">
      <c r="A1012" s="185" t="s">
        <v>1592</v>
      </c>
      <c r="B1012" s="186"/>
      <c r="C1012" s="187" t="s">
        <v>572</v>
      </c>
      <c r="D1012" s="188" t="s">
        <v>49</v>
      </c>
      <c r="E1012" s="180" t="s">
        <v>447</v>
      </c>
      <c r="F1012" s="180"/>
      <c r="G1012" s="180"/>
      <c r="H1012" s="180">
        <f t="shared" si="61"/>
        <v>0</v>
      </c>
      <c r="I1012" s="181">
        <f t="shared" si="62"/>
        <v>0</v>
      </c>
      <c r="J1012" s="182">
        <f t="shared" si="63"/>
        <v>0</v>
      </c>
      <c r="K1012" s="180">
        <f t="shared" si="64"/>
        <v>0</v>
      </c>
      <c r="L1012" s="183"/>
      <c r="M1012" s="184"/>
    </row>
    <row r="1013" spans="1:13">
      <c r="A1013" s="185" t="s">
        <v>1593</v>
      </c>
      <c r="B1013" s="186"/>
      <c r="C1013" s="187" t="s">
        <v>574</v>
      </c>
      <c r="D1013" s="188" t="s">
        <v>49</v>
      </c>
      <c r="E1013" s="180" t="s">
        <v>447</v>
      </c>
      <c r="F1013" s="180"/>
      <c r="G1013" s="180"/>
      <c r="H1013" s="180">
        <f t="shared" si="61"/>
        <v>0</v>
      </c>
      <c r="I1013" s="181">
        <f t="shared" si="62"/>
        <v>0</v>
      </c>
      <c r="J1013" s="182">
        <f t="shared" si="63"/>
        <v>0</v>
      </c>
      <c r="K1013" s="180">
        <f t="shared" si="64"/>
        <v>0</v>
      </c>
      <c r="L1013" s="183"/>
      <c r="M1013" s="184"/>
    </row>
    <row r="1014" spans="1:13">
      <c r="A1014" s="185" t="s">
        <v>1594</v>
      </c>
      <c r="B1014" s="186"/>
      <c r="C1014" s="187" t="s">
        <v>574</v>
      </c>
      <c r="D1014" s="188" t="s">
        <v>49</v>
      </c>
      <c r="E1014" s="180" t="s">
        <v>444</v>
      </c>
      <c r="F1014" s="180"/>
      <c r="G1014" s="180"/>
      <c r="H1014" s="180">
        <f t="shared" si="61"/>
        <v>0</v>
      </c>
      <c r="I1014" s="181">
        <f t="shared" si="62"/>
        <v>0</v>
      </c>
      <c r="J1014" s="182">
        <f t="shared" si="63"/>
        <v>0</v>
      </c>
      <c r="K1014" s="180">
        <f t="shared" si="64"/>
        <v>0</v>
      </c>
      <c r="L1014" s="183"/>
      <c r="M1014" s="184"/>
    </row>
    <row r="1015" spans="1:13">
      <c r="A1015" s="185" t="s">
        <v>1595</v>
      </c>
      <c r="B1015" s="186"/>
      <c r="C1015" s="187" t="s">
        <v>576</v>
      </c>
      <c r="D1015" s="188" t="s">
        <v>49</v>
      </c>
      <c r="E1015" s="180" t="s">
        <v>458</v>
      </c>
      <c r="F1015" s="180"/>
      <c r="G1015" s="180"/>
      <c r="H1015" s="180">
        <f t="shared" si="61"/>
        <v>0</v>
      </c>
      <c r="I1015" s="181">
        <f t="shared" si="62"/>
        <v>0</v>
      </c>
      <c r="J1015" s="182">
        <f t="shared" si="63"/>
        <v>0</v>
      </c>
      <c r="K1015" s="180">
        <f t="shared" si="64"/>
        <v>0</v>
      </c>
      <c r="L1015" s="183"/>
      <c r="M1015" s="184"/>
    </row>
    <row r="1016" spans="1:13">
      <c r="A1016" s="185" t="s">
        <v>1596</v>
      </c>
      <c r="B1016" s="186"/>
      <c r="C1016" s="187" t="s">
        <v>636</v>
      </c>
      <c r="D1016" s="188" t="s">
        <v>49</v>
      </c>
      <c r="E1016" s="180" t="s">
        <v>444</v>
      </c>
      <c r="F1016" s="180"/>
      <c r="G1016" s="180"/>
      <c r="H1016" s="180">
        <f t="shared" si="61"/>
        <v>0</v>
      </c>
      <c r="I1016" s="181">
        <f t="shared" si="62"/>
        <v>0</v>
      </c>
      <c r="J1016" s="182">
        <f t="shared" si="63"/>
        <v>0</v>
      </c>
      <c r="K1016" s="180">
        <f t="shared" si="64"/>
        <v>0</v>
      </c>
      <c r="L1016" s="183"/>
      <c r="M1016" s="184"/>
    </row>
    <row r="1017" spans="1:13">
      <c r="A1017" s="185" t="s">
        <v>1597</v>
      </c>
      <c r="B1017" s="186"/>
      <c r="C1017" s="187" t="s">
        <v>578</v>
      </c>
      <c r="D1017" s="188" t="s">
        <v>49</v>
      </c>
      <c r="E1017" s="180" t="s">
        <v>447</v>
      </c>
      <c r="F1017" s="180"/>
      <c r="G1017" s="180"/>
      <c r="H1017" s="180">
        <f t="shared" si="61"/>
        <v>0</v>
      </c>
      <c r="I1017" s="181">
        <f t="shared" si="62"/>
        <v>0</v>
      </c>
      <c r="J1017" s="182">
        <f t="shared" si="63"/>
        <v>0</v>
      </c>
      <c r="K1017" s="180">
        <f t="shared" si="64"/>
        <v>0</v>
      </c>
      <c r="L1017" s="183"/>
      <c r="M1017" s="184"/>
    </row>
    <row r="1018" spans="1:13">
      <c r="A1018" s="185" t="s">
        <v>1598</v>
      </c>
      <c r="B1018" s="186"/>
      <c r="C1018" s="187" t="s">
        <v>639</v>
      </c>
      <c r="D1018" s="188" t="s">
        <v>49</v>
      </c>
      <c r="E1018" s="180" t="s">
        <v>444</v>
      </c>
      <c r="F1018" s="180"/>
      <c r="G1018" s="180"/>
      <c r="H1018" s="180">
        <f t="shared" si="61"/>
        <v>0</v>
      </c>
      <c r="I1018" s="181">
        <f t="shared" si="62"/>
        <v>0</v>
      </c>
      <c r="J1018" s="182">
        <f t="shared" si="63"/>
        <v>0</v>
      </c>
      <c r="K1018" s="180">
        <f t="shared" si="64"/>
        <v>0</v>
      </c>
      <c r="L1018" s="183"/>
      <c r="M1018" s="184"/>
    </row>
    <row r="1019" spans="1:13">
      <c r="A1019" s="185" t="s">
        <v>1599</v>
      </c>
      <c r="B1019" s="186"/>
      <c r="C1019" s="187" t="s">
        <v>641</v>
      </c>
      <c r="D1019" s="188" t="s">
        <v>49</v>
      </c>
      <c r="E1019" s="180" t="s">
        <v>444</v>
      </c>
      <c r="F1019" s="180"/>
      <c r="G1019" s="180"/>
      <c r="H1019" s="180">
        <f t="shared" si="61"/>
        <v>0</v>
      </c>
      <c r="I1019" s="181">
        <f t="shared" si="62"/>
        <v>0</v>
      </c>
      <c r="J1019" s="182">
        <f t="shared" si="63"/>
        <v>0</v>
      </c>
      <c r="K1019" s="180">
        <f t="shared" si="64"/>
        <v>0</v>
      </c>
      <c r="L1019" s="183"/>
      <c r="M1019" s="184"/>
    </row>
    <row r="1020" spans="1:13">
      <c r="A1020" s="185" t="s">
        <v>1600</v>
      </c>
      <c r="B1020" s="186"/>
      <c r="C1020" s="187" t="s">
        <v>582</v>
      </c>
      <c r="D1020" s="188" t="s">
        <v>49</v>
      </c>
      <c r="E1020" s="180" t="s">
        <v>447</v>
      </c>
      <c r="F1020" s="180"/>
      <c r="G1020" s="180"/>
      <c r="H1020" s="180">
        <f t="shared" si="61"/>
        <v>0</v>
      </c>
      <c r="I1020" s="181">
        <f t="shared" si="62"/>
        <v>0</v>
      </c>
      <c r="J1020" s="182">
        <f t="shared" si="63"/>
        <v>0</v>
      </c>
      <c r="K1020" s="180">
        <f t="shared" si="64"/>
        <v>0</v>
      </c>
      <c r="L1020" s="183"/>
      <c r="M1020" s="184"/>
    </row>
    <row r="1021" spans="1:13">
      <c r="A1021" s="185" t="s">
        <v>1601</v>
      </c>
      <c r="B1021" s="186"/>
      <c r="C1021" s="187" t="s">
        <v>842</v>
      </c>
      <c r="D1021" s="188" t="s">
        <v>49</v>
      </c>
      <c r="E1021" s="180" t="s">
        <v>447</v>
      </c>
      <c r="F1021" s="180"/>
      <c r="G1021" s="180"/>
      <c r="H1021" s="180">
        <f t="shared" si="61"/>
        <v>0</v>
      </c>
      <c r="I1021" s="181">
        <f t="shared" si="62"/>
        <v>0</v>
      </c>
      <c r="J1021" s="182">
        <f t="shared" si="63"/>
        <v>0</v>
      </c>
      <c r="K1021" s="180">
        <f t="shared" si="64"/>
        <v>0</v>
      </c>
      <c r="L1021" s="183"/>
      <c r="M1021" s="184"/>
    </row>
    <row r="1022" spans="1:13">
      <c r="A1022" s="185" t="s">
        <v>1602</v>
      </c>
      <c r="B1022" s="186"/>
      <c r="C1022" s="187" t="s">
        <v>1050</v>
      </c>
      <c r="D1022" s="188" t="s">
        <v>49</v>
      </c>
      <c r="E1022" s="180" t="s">
        <v>444</v>
      </c>
      <c r="F1022" s="180"/>
      <c r="G1022" s="180"/>
      <c r="H1022" s="180">
        <f t="shared" si="61"/>
        <v>0</v>
      </c>
      <c r="I1022" s="181">
        <f t="shared" si="62"/>
        <v>0</v>
      </c>
      <c r="J1022" s="182">
        <f t="shared" si="63"/>
        <v>0</v>
      </c>
      <c r="K1022" s="180">
        <f t="shared" si="64"/>
        <v>0</v>
      </c>
      <c r="L1022" s="183"/>
      <c r="M1022" s="184"/>
    </row>
    <row r="1023" spans="1:13">
      <c r="A1023" s="185" t="s">
        <v>1603</v>
      </c>
      <c r="B1023" s="186"/>
      <c r="C1023" s="187" t="s">
        <v>587</v>
      </c>
      <c r="D1023" s="188" t="s">
        <v>49</v>
      </c>
      <c r="E1023" s="180" t="s">
        <v>444</v>
      </c>
      <c r="F1023" s="180"/>
      <c r="G1023" s="180"/>
      <c r="H1023" s="180">
        <f t="shared" si="61"/>
        <v>0</v>
      </c>
      <c r="I1023" s="181">
        <f t="shared" si="62"/>
        <v>0</v>
      </c>
      <c r="J1023" s="182">
        <f t="shared" si="63"/>
        <v>0</v>
      </c>
      <c r="K1023" s="180">
        <f t="shared" si="64"/>
        <v>0</v>
      </c>
      <c r="L1023" s="183"/>
      <c r="M1023" s="184"/>
    </row>
    <row r="1024" spans="1:13">
      <c r="A1024" s="185" t="s">
        <v>1604</v>
      </c>
      <c r="B1024" s="186"/>
      <c r="C1024" s="187" t="s">
        <v>999</v>
      </c>
      <c r="D1024" s="188" t="s">
        <v>49</v>
      </c>
      <c r="E1024" s="180" t="s">
        <v>444</v>
      </c>
      <c r="F1024" s="180"/>
      <c r="G1024" s="180"/>
      <c r="H1024" s="180">
        <f t="shared" si="61"/>
        <v>0</v>
      </c>
      <c r="I1024" s="181">
        <f t="shared" si="62"/>
        <v>0</v>
      </c>
      <c r="J1024" s="182">
        <f t="shared" si="63"/>
        <v>0</v>
      </c>
      <c r="K1024" s="180">
        <f t="shared" si="64"/>
        <v>0</v>
      </c>
      <c r="L1024" s="183"/>
      <c r="M1024" s="184"/>
    </row>
    <row r="1025" spans="1:13">
      <c r="A1025" s="185" t="s">
        <v>1605</v>
      </c>
      <c r="B1025" s="186"/>
      <c r="C1025" s="187" t="s">
        <v>466</v>
      </c>
      <c r="D1025" s="188" t="s">
        <v>49</v>
      </c>
      <c r="E1025" s="180" t="s">
        <v>196</v>
      </c>
      <c r="F1025" s="180"/>
      <c r="G1025" s="180"/>
      <c r="H1025" s="180">
        <f t="shared" si="61"/>
        <v>0</v>
      </c>
      <c r="I1025" s="181">
        <f t="shared" si="62"/>
        <v>0</v>
      </c>
      <c r="J1025" s="182">
        <f t="shared" si="63"/>
        <v>0</v>
      </c>
      <c r="K1025" s="180">
        <f t="shared" si="64"/>
        <v>0</v>
      </c>
      <c r="L1025" s="183"/>
      <c r="M1025" s="184"/>
    </row>
    <row r="1026" spans="1:13">
      <c r="A1026" s="185" t="s">
        <v>1606</v>
      </c>
      <c r="B1026" s="186"/>
      <c r="C1026" s="187" t="s">
        <v>505</v>
      </c>
      <c r="D1026" s="188" t="s">
        <v>49</v>
      </c>
      <c r="E1026" s="180" t="s">
        <v>196</v>
      </c>
      <c r="F1026" s="180"/>
      <c r="G1026" s="180"/>
      <c r="H1026" s="180">
        <f t="shared" si="61"/>
        <v>0</v>
      </c>
      <c r="I1026" s="181">
        <f t="shared" si="62"/>
        <v>0</v>
      </c>
      <c r="J1026" s="182">
        <f t="shared" si="63"/>
        <v>0</v>
      </c>
      <c r="K1026" s="180">
        <f t="shared" si="64"/>
        <v>0</v>
      </c>
      <c r="L1026" s="183"/>
      <c r="M1026" s="184"/>
    </row>
    <row r="1027" spans="1:13">
      <c r="A1027" s="185" t="s">
        <v>1607</v>
      </c>
      <c r="B1027" s="186"/>
      <c r="C1027" s="187" t="s">
        <v>467</v>
      </c>
      <c r="D1027" s="188" t="s">
        <v>49</v>
      </c>
      <c r="E1027" s="180" t="s">
        <v>196</v>
      </c>
      <c r="F1027" s="180"/>
      <c r="G1027" s="180"/>
      <c r="H1027" s="180">
        <f t="shared" si="61"/>
        <v>0</v>
      </c>
      <c r="I1027" s="181">
        <f t="shared" si="62"/>
        <v>0</v>
      </c>
      <c r="J1027" s="182">
        <f t="shared" si="63"/>
        <v>0</v>
      </c>
      <c r="K1027" s="180">
        <f t="shared" si="64"/>
        <v>0</v>
      </c>
      <c r="L1027" s="183"/>
      <c r="M1027" s="184"/>
    </row>
    <row r="1028" spans="1:13">
      <c r="A1028" s="185" t="s">
        <v>1608</v>
      </c>
      <c r="B1028" s="186"/>
      <c r="C1028" s="187" t="s">
        <v>468</v>
      </c>
      <c r="D1028" s="188" t="s">
        <v>49</v>
      </c>
      <c r="E1028" s="180" t="s">
        <v>196</v>
      </c>
      <c r="F1028" s="180"/>
      <c r="G1028" s="180"/>
      <c r="H1028" s="180">
        <f t="shared" si="61"/>
        <v>0</v>
      </c>
      <c r="I1028" s="181">
        <f t="shared" si="62"/>
        <v>0</v>
      </c>
      <c r="J1028" s="182">
        <f t="shared" si="63"/>
        <v>0</v>
      </c>
      <c r="K1028" s="180">
        <f t="shared" si="64"/>
        <v>0</v>
      </c>
      <c r="L1028" s="183"/>
      <c r="M1028" s="184"/>
    </row>
    <row r="1029" spans="1:13">
      <c r="A1029" s="185" t="s">
        <v>1609</v>
      </c>
      <c r="B1029" s="186"/>
      <c r="C1029" s="187" t="s">
        <v>469</v>
      </c>
      <c r="D1029" s="188" t="s">
        <v>49</v>
      </c>
      <c r="E1029" s="180" t="s">
        <v>196</v>
      </c>
      <c r="F1029" s="180"/>
      <c r="G1029" s="180"/>
      <c r="H1029" s="180">
        <f t="shared" si="61"/>
        <v>0</v>
      </c>
      <c r="I1029" s="181">
        <f t="shared" si="62"/>
        <v>0</v>
      </c>
      <c r="J1029" s="182">
        <f t="shared" si="63"/>
        <v>0</v>
      </c>
      <c r="K1029" s="180">
        <f t="shared" si="64"/>
        <v>0</v>
      </c>
      <c r="L1029" s="183"/>
      <c r="M1029" s="184"/>
    </row>
    <row r="1030" spans="1:13">
      <c r="A1030" s="185" t="s">
        <v>1610</v>
      </c>
      <c r="B1030" s="186"/>
      <c r="C1030" s="187" t="s">
        <v>470</v>
      </c>
      <c r="D1030" s="188" t="s">
        <v>49</v>
      </c>
      <c r="E1030" s="180" t="s">
        <v>196</v>
      </c>
      <c r="F1030" s="180"/>
      <c r="G1030" s="180"/>
      <c r="H1030" s="180">
        <f t="shared" si="61"/>
        <v>0</v>
      </c>
      <c r="I1030" s="181">
        <f t="shared" si="62"/>
        <v>0</v>
      </c>
      <c r="J1030" s="182">
        <f t="shared" si="63"/>
        <v>0</v>
      </c>
      <c r="K1030" s="180">
        <f t="shared" si="64"/>
        <v>0</v>
      </c>
      <c r="L1030" s="183"/>
      <c r="M1030" s="184"/>
    </row>
    <row r="1031" spans="1:13">
      <c r="A1031" s="185" t="s">
        <v>1611</v>
      </c>
      <c r="B1031" s="186"/>
      <c r="C1031" s="187" t="s">
        <v>472</v>
      </c>
      <c r="D1031" s="188" t="s">
        <v>49</v>
      </c>
      <c r="E1031" s="180" t="s">
        <v>196</v>
      </c>
      <c r="F1031" s="180"/>
      <c r="G1031" s="180"/>
      <c r="H1031" s="180">
        <f t="shared" si="61"/>
        <v>0</v>
      </c>
      <c r="I1031" s="181">
        <f t="shared" si="62"/>
        <v>0</v>
      </c>
      <c r="J1031" s="182">
        <f t="shared" si="63"/>
        <v>0</v>
      </c>
      <c r="K1031" s="180">
        <f t="shared" si="64"/>
        <v>0</v>
      </c>
      <c r="L1031" s="183"/>
      <c r="M1031" s="184"/>
    </row>
    <row r="1032" spans="1:13">
      <c r="A1032" s="185" t="s">
        <v>1612</v>
      </c>
      <c r="B1032" s="186"/>
      <c r="C1032" s="187" t="s">
        <v>1063</v>
      </c>
      <c r="D1032" s="188" t="s">
        <v>49</v>
      </c>
      <c r="E1032" s="180" t="s">
        <v>196</v>
      </c>
      <c r="F1032" s="180"/>
      <c r="G1032" s="180"/>
      <c r="H1032" s="180">
        <f t="shared" si="61"/>
        <v>0</v>
      </c>
      <c r="I1032" s="181">
        <f t="shared" si="62"/>
        <v>0</v>
      </c>
      <c r="J1032" s="182">
        <f t="shared" si="63"/>
        <v>0</v>
      </c>
      <c r="K1032" s="180">
        <f t="shared" si="64"/>
        <v>0</v>
      </c>
      <c r="L1032" s="183"/>
      <c r="M1032" s="184"/>
    </row>
    <row r="1033" spans="1:13">
      <c r="A1033" s="185" t="s">
        <v>1613</v>
      </c>
      <c r="B1033" s="186"/>
      <c r="C1033" s="187" t="s">
        <v>958</v>
      </c>
      <c r="D1033" s="188" t="s">
        <v>49</v>
      </c>
      <c r="E1033" s="180" t="s">
        <v>488</v>
      </c>
      <c r="F1033" s="180"/>
      <c r="G1033" s="180"/>
      <c r="H1033" s="180">
        <f t="shared" si="61"/>
        <v>0</v>
      </c>
      <c r="I1033" s="181">
        <f t="shared" si="62"/>
        <v>0</v>
      </c>
      <c r="J1033" s="182">
        <f t="shared" si="63"/>
        <v>0</v>
      </c>
      <c r="K1033" s="180">
        <f t="shared" si="64"/>
        <v>0</v>
      </c>
      <c r="L1033" s="183"/>
      <c r="M1033" s="184"/>
    </row>
    <row r="1034" spans="1:13">
      <c r="A1034" s="185" t="s">
        <v>1614</v>
      </c>
      <c r="B1034" s="186"/>
      <c r="C1034" s="187" t="s">
        <v>960</v>
      </c>
      <c r="D1034" s="188" t="s">
        <v>49</v>
      </c>
      <c r="E1034" s="180" t="s">
        <v>196</v>
      </c>
      <c r="F1034" s="180"/>
      <c r="G1034" s="180"/>
      <c r="H1034" s="180">
        <f t="shared" si="61"/>
        <v>0</v>
      </c>
      <c r="I1034" s="181">
        <f t="shared" si="62"/>
        <v>0</v>
      </c>
      <c r="J1034" s="182">
        <f t="shared" si="63"/>
        <v>0</v>
      </c>
      <c r="K1034" s="180">
        <f t="shared" si="64"/>
        <v>0</v>
      </c>
      <c r="L1034" s="183"/>
      <c r="M1034" s="184"/>
    </row>
    <row r="1035" spans="1:13">
      <c r="A1035" s="185"/>
      <c r="B1035" s="186"/>
      <c r="C1035" s="187"/>
      <c r="D1035" s="188"/>
      <c r="E1035" s="180"/>
      <c r="F1035" s="180"/>
      <c r="G1035" s="180"/>
      <c r="H1035" s="180">
        <f t="shared" si="61"/>
        <v>0</v>
      </c>
      <c r="I1035" s="181">
        <f t="shared" si="62"/>
        <v>0</v>
      </c>
      <c r="J1035" s="182">
        <f t="shared" si="63"/>
        <v>0</v>
      </c>
      <c r="K1035" s="180">
        <f t="shared" si="64"/>
        <v>0</v>
      </c>
      <c r="L1035" s="183"/>
      <c r="M1035" s="184"/>
    </row>
    <row r="1036" spans="1:13">
      <c r="A1036" s="175" t="s">
        <v>1615</v>
      </c>
      <c r="B1036" s="186"/>
      <c r="C1036" s="177" t="s">
        <v>1616</v>
      </c>
      <c r="D1036" s="178" t="s">
        <v>49</v>
      </c>
      <c r="E1036" s="189">
        <v>1</v>
      </c>
      <c r="F1036" s="180"/>
      <c r="G1036" s="180"/>
      <c r="H1036" s="180">
        <f t="shared" si="61"/>
        <v>0</v>
      </c>
      <c r="I1036" s="181">
        <f t="shared" si="62"/>
        <v>0</v>
      </c>
      <c r="J1036" s="182">
        <f t="shared" si="63"/>
        <v>0</v>
      </c>
      <c r="K1036" s="180">
        <f t="shared" si="64"/>
        <v>0</v>
      </c>
      <c r="L1036" s="183"/>
      <c r="M1036" s="184"/>
    </row>
    <row r="1037" spans="1:13">
      <c r="A1037" s="185" t="s">
        <v>1617</v>
      </c>
      <c r="B1037" s="186"/>
      <c r="C1037" s="187" t="s">
        <v>526</v>
      </c>
      <c r="D1037" s="188" t="s">
        <v>49</v>
      </c>
      <c r="E1037" s="180" t="s">
        <v>196</v>
      </c>
      <c r="F1037" s="180"/>
      <c r="G1037" s="180"/>
      <c r="H1037" s="180">
        <f t="shared" ref="H1037:H1100" si="65">F1037+G1037</f>
        <v>0</v>
      </c>
      <c r="I1037" s="181">
        <f t="shared" ref="I1037:I1100" si="66">E1037*F1037</f>
        <v>0</v>
      </c>
      <c r="J1037" s="182">
        <f t="shared" ref="J1037:J1100" si="67">E1037*G1037</f>
        <v>0</v>
      </c>
      <c r="K1037" s="180">
        <f t="shared" ref="K1037:K1100" si="68">I1037+J1037</f>
        <v>0</v>
      </c>
      <c r="L1037" s="183"/>
      <c r="M1037" s="184"/>
    </row>
    <row r="1038" spans="1:13">
      <c r="A1038" s="185" t="s">
        <v>1618</v>
      </c>
      <c r="B1038" s="186"/>
      <c r="C1038" s="187" t="s">
        <v>793</v>
      </c>
      <c r="D1038" s="188" t="s">
        <v>49</v>
      </c>
      <c r="E1038" s="180" t="s">
        <v>444</v>
      </c>
      <c r="F1038" s="180"/>
      <c r="G1038" s="180"/>
      <c r="H1038" s="180">
        <f t="shared" si="65"/>
        <v>0</v>
      </c>
      <c r="I1038" s="181">
        <f t="shared" si="66"/>
        <v>0</v>
      </c>
      <c r="J1038" s="182">
        <f t="shared" si="67"/>
        <v>0</v>
      </c>
      <c r="K1038" s="180">
        <f t="shared" si="68"/>
        <v>0</v>
      </c>
      <c r="L1038" s="183"/>
      <c r="M1038" s="184"/>
    </row>
    <row r="1039" spans="1:13" ht="20.399999999999999">
      <c r="A1039" s="185" t="s">
        <v>1619</v>
      </c>
      <c r="B1039" s="186"/>
      <c r="C1039" s="187" t="s">
        <v>528</v>
      </c>
      <c r="D1039" s="188" t="s">
        <v>49</v>
      </c>
      <c r="E1039" s="180" t="s">
        <v>196</v>
      </c>
      <c r="F1039" s="180"/>
      <c r="G1039" s="180"/>
      <c r="H1039" s="180">
        <f t="shared" si="65"/>
        <v>0</v>
      </c>
      <c r="I1039" s="181">
        <f t="shared" si="66"/>
        <v>0</v>
      </c>
      <c r="J1039" s="182">
        <f t="shared" si="67"/>
        <v>0</v>
      </c>
      <c r="K1039" s="180">
        <f t="shared" si="68"/>
        <v>0</v>
      </c>
      <c r="L1039" s="183"/>
      <c r="M1039" s="184"/>
    </row>
    <row r="1040" spans="1:13">
      <c r="A1040" s="185" t="s">
        <v>1620</v>
      </c>
      <c r="B1040" s="186"/>
      <c r="C1040" s="187" t="s">
        <v>441</v>
      </c>
      <c r="D1040" s="188" t="s">
        <v>49</v>
      </c>
      <c r="E1040" s="180" t="s">
        <v>1018</v>
      </c>
      <c r="F1040" s="180"/>
      <c r="G1040" s="180"/>
      <c r="H1040" s="180">
        <f t="shared" si="65"/>
        <v>0</v>
      </c>
      <c r="I1040" s="181">
        <f t="shared" si="66"/>
        <v>0</v>
      </c>
      <c r="J1040" s="182">
        <f t="shared" si="67"/>
        <v>0</v>
      </c>
      <c r="K1040" s="180">
        <f t="shared" si="68"/>
        <v>0</v>
      </c>
      <c r="L1040" s="183"/>
      <c r="M1040" s="184"/>
    </row>
    <row r="1041" spans="1:13">
      <c r="A1041" s="185" t="s">
        <v>1621</v>
      </c>
      <c r="B1041" s="186"/>
      <c r="C1041" s="187" t="s">
        <v>442</v>
      </c>
      <c r="D1041" s="188" t="s">
        <v>49</v>
      </c>
      <c r="E1041" s="180" t="s">
        <v>1020</v>
      </c>
      <c r="F1041" s="180"/>
      <c r="G1041" s="180"/>
      <c r="H1041" s="180">
        <f t="shared" si="65"/>
        <v>0</v>
      </c>
      <c r="I1041" s="181">
        <f t="shared" si="66"/>
        <v>0</v>
      </c>
      <c r="J1041" s="182">
        <f t="shared" si="67"/>
        <v>0</v>
      </c>
      <c r="K1041" s="180">
        <f t="shared" si="68"/>
        <v>0</v>
      </c>
      <c r="L1041" s="183"/>
      <c r="M1041" s="184"/>
    </row>
    <row r="1042" spans="1:13">
      <c r="A1042" s="185" t="s">
        <v>1622</v>
      </c>
      <c r="B1042" s="186"/>
      <c r="C1042" s="187" t="s">
        <v>443</v>
      </c>
      <c r="D1042" s="188" t="s">
        <v>49</v>
      </c>
      <c r="E1042" s="180" t="s">
        <v>1020</v>
      </c>
      <c r="F1042" s="180"/>
      <c r="G1042" s="180"/>
      <c r="H1042" s="180">
        <f t="shared" si="65"/>
        <v>0</v>
      </c>
      <c r="I1042" s="181">
        <f t="shared" si="66"/>
        <v>0</v>
      </c>
      <c r="J1042" s="182">
        <f t="shared" si="67"/>
        <v>0</v>
      </c>
      <c r="K1042" s="180">
        <f t="shared" si="68"/>
        <v>0</v>
      </c>
      <c r="L1042" s="183"/>
      <c r="M1042" s="184"/>
    </row>
    <row r="1043" spans="1:13">
      <c r="A1043" s="185" t="s">
        <v>1623</v>
      </c>
      <c r="B1043" s="186"/>
      <c r="C1043" s="187" t="s">
        <v>535</v>
      </c>
      <c r="D1043" s="188" t="s">
        <v>49</v>
      </c>
      <c r="E1043" s="180" t="s">
        <v>196</v>
      </c>
      <c r="F1043" s="180"/>
      <c r="G1043" s="180"/>
      <c r="H1043" s="180">
        <f t="shared" si="65"/>
        <v>0</v>
      </c>
      <c r="I1043" s="181">
        <f t="shared" si="66"/>
        <v>0</v>
      </c>
      <c r="J1043" s="182">
        <f t="shared" si="67"/>
        <v>0</v>
      </c>
      <c r="K1043" s="180">
        <f t="shared" si="68"/>
        <v>0</v>
      </c>
      <c r="L1043" s="183"/>
      <c r="M1043" s="184"/>
    </row>
    <row r="1044" spans="1:13">
      <c r="A1044" s="185" t="s">
        <v>1624</v>
      </c>
      <c r="B1044" s="186"/>
      <c r="C1044" s="187" t="s">
        <v>807</v>
      </c>
      <c r="D1044" s="188" t="s">
        <v>49</v>
      </c>
      <c r="E1044" s="180" t="s">
        <v>458</v>
      </c>
      <c r="F1044" s="180"/>
      <c r="G1044" s="180"/>
      <c r="H1044" s="180">
        <f t="shared" si="65"/>
        <v>0</v>
      </c>
      <c r="I1044" s="181">
        <f t="shared" si="66"/>
        <v>0</v>
      </c>
      <c r="J1044" s="182">
        <f t="shared" si="67"/>
        <v>0</v>
      </c>
      <c r="K1044" s="180">
        <f t="shared" si="68"/>
        <v>0</v>
      </c>
      <c r="L1044" s="183"/>
      <c r="M1044" s="184"/>
    </row>
    <row r="1045" spans="1:13">
      <c r="A1045" s="185" t="s">
        <v>1625</v>
      </c>
      <c r="B1045" s="186"/>
      <c r="C1045" s="187" t="s">
        <v>445</v>
      </c>
      <c r="D1045" s="188" t="s">
        <v>49</v>
      </c>
      <c r="E1045" s="180" t="s">
        <v>193</v>
      </c>
      <c r="F1045" s="180"/>
      <c r="G1045" s="180"/>
      <c r="H1045" s="180">
        <f t="shared" si="65"/>
        <v>0</v>
      </c>
      <c r="I1045" s="181">
        <f t="shared" si="66"/>
        <v>0</v>
      </c>
      <c r="J1045" s="182">
        <f t="shared" si="67"/>
        <v>0</v>
      </c>
      <c r="K1045" s="180">
        <f t="shared" si="68"/>
        <v>0</v>
      </c>
      <c r="L1045" s="183"/>
      <c r="M1045" s="184"/>
    </row>
    <row r="1046" spans="1:13">
      <c r="A1046" s="185" t="s">
        <v>1626</v>
      </c>
      <c r="B1046" s="186"/>
      <c r="C1046" s="187" t="s">
        <v>446</v>
      </c>
      <c r="D1046" s="188" t="s">
        <v>49</v>
      </c>
      <c r="E1046" s="180" t="s">
        <v>1627</v>
      </c>
      <c r="F1046" s="180"/>
      <c r="G1046" s="180"/>
      <c r="H1046" s="180">
        <f t="shared" si="65"/>
        <v>0</v>
      </c>
      <c r="I1046" s="181">
        <f t="shared" si="66"/>
        <v>0</v>
      </c>
      <c r="J1046" s="182">
        <f t="shared" si="67"/>
        <v>0</v>
      </c>
      <c r="K1046" s="180">
        <f t="shared" si="68"/>
        <v>0</v>
      </c>
      <c r="L1046" s="183"/>
      <c r="M1046" s="184"/>
    </row>
    <row r="1047" spans="1:13">
      <c r="A1047" s="185" t="s">
        <v>1628</v>
      </c>
      <c r="B1047" s="186"/>
      <c r="C1047" s="187" t="s">
        <v>1028</v>
      </c>
      <c r="D1047" s="188" t="s">
        <v>49</v>
      </c>
      <c r="E1047" s="180" t="s">
        <v>444</v>
      </c>
      <c r="F1047" s="180"/>
      <c r="G1047" s="180"/>
      <c r="H1047" s="180">
        <f t="shared" si="65"/>
        <v>0</v>
      </c>
      <c r="I1047" s="181">
        <f t="shared" si="66"/>
        <v>0</v>
      </c>
      <c r="J1047" s="182">
        <f t="shared" si="67"/>
        <v>0</v>
      </c>
      <c r="K1047" s="180">
        <f t="shared" si="68"/>
        <v>0</v>
      </c>
      <c r="L1047" s="183"/>
      <c r="M1047" s="184"/>
    </row>
    <row r="1048" spans="1:13">
      <c r="A1048" s="185" t="s">
        <v>1629</v>
      </c>
      <c r="B1048" s="186"/>
      <c r="C1048" s="187" t="s">
        <v>448</v>
      </c>
      <c r="D1048" s="188" t="s">
        <v>49</v>
      </c>
      <c r="E1048" s="180" t="s">
        <v>878</v>
      </c>
      <c r="F1048" s="180"/>
      <c r="G1048" s="180"/>
      <c r="H1048" s="180">
        <f t="shared" si="65"/>
        <v>0</v>
      </c>
      <c r="I1048" s="181">
        <f t="shared" si="66"/>
        <v>0</v>
      </c>
      <c r="J1048" s="182">
        <f t="shared" si="67"/>
        <v>0</v>
      </c>
      <c r="K1048" s="180">
        <f t="shared" si="68"/>
        <v>0</v>
      </c>
      <c r="L1048" s="183"/>
      <c r="M1048" s="184"/>
    </row>
    <row r="1049" spans="1:13">
      <c r="A1049" s="185" t="s">
        <v>1630</v>
      </c>
      <c r="B1049" s="186"/>
      <c r="C1049" s="187" t="s">
        <v>450</v>
      </c>
      <c r="D1049" s="188" t="s">
        <v>49</v>
      </c>
      <c r="E1049" s="180" t="s">
        <v>449</v>
      </c>
      <c r="F1049" s="180"/>
      <c r="G1049" s="180"/>
      <c r="H1049" s="180">
        <f t="shared" si="65"/>
        <v>0</v>
      </c>
      <c r="I1049" s="181">
        <f t="shared" si="66"/>
        <v>0</v>
      </c>
      <c r="J1049" s="182">
        <f t="shared" si="67"/>
        <v>0</v>
      </c>
      <c r="K1049" s="180">
        <f t="shared" si="68"/>
        <v>0</v>
      </c>
      <c r="L1049" s="183"/>
      <c r="M1049" s="184"/>
    </row>
    <row r="1050" spans="1:13">
      <c r="A1050" s="185" t="s">
        <v>1631</v>
      </c>
      <c r="B1050" s="186"/>
      <c r="C1050" s="187" t="s">
        <v>451</v>
      </c>
      <c r="D1050" s="188" t="s">
        <v>49</v>
      </c>
      <c r="E1050" s="180" t="s">
        <v>447</v>
      </c>
      <c r="F1050" s="180"/>
      <c r="G1050" s="180"/>
      <c r="H1050" s="180">
        <f t="shared" si="65"/>
        <v>0</v>
      </c>
      <c r="I1050" s="181">
        <f t="shared" si="66"/>
        <v>0</v>
      </c>
      <c r="J1050" s="182">
        <f t="shared" si="67"/>
        <v>0</v>
      </c>
      <c r="K1050" s="180">
        <f t="shared" si="68"/>
        <v>0</v>
      </c>
      <c r="L1050" s="183"/>
      <c r="M1050" s="184"/>
    </row>
    <row r="1051" spans="1:13" ht="20.399999999999999">
      <c r="A1051" s="185" t="s">
        <v>1632</v>
      </c>
      <c r="B1051" s="186"/>
      <c r="C1051" s="187" t="s">
        <v>1587</v>
      </c>
      <c r="D1051" s="188" t="s">
        <v>49</v>
      </c>
      <c r="E1051" s="180" t="s">
        <v>196</v>
      </c>
      <c r="F1051" s="180"/>
      <c r="G1051" s="180"/>
      <c r="H1051" s="180">
        <f t="shared" si="65"/>
        <v>0</v>
      </c>
      <c r="I1051" s="181">
        <f t="shared" si="66"/>
        <v>0</v>
      </c>
      <c r="J1051" s="182">
        <f t="shared" si="67"/>
        <v>0</v>
      </c>
      <c r="K1051" s="180">
        <f t="shared" si="68"/>
        <v>0</v>
      </c>
      <c r="L1051" s="183"/>
      <c r="M1051" s="184"/>
    </row>
    <row r="1052" spans="1:13" ht="20.399999999999999">
      <c r="A1052" s="185" t="s">
        <v>1633</v>
      </c>
      <c r="B1052" s="186"/>
      <c r="C1052" s="187" t="s">
        <v>1035</v>
      </c>
      <c r="D1052" s="188" t="s">
        <v>49</v>
      </c>
      <c r="E1052" s="180" t="s">
        <v>444</v>
      </c>
      <c r="F1052" s="180"/>
      <c r="G1052" s="180"/>
      <c r="H1052" s="180">
        <f t="shared" si="65"/>
        <v>0</v>
      </c>
      <c r="I1052" s="181">
        <f t="shared" si="66"/>
        <v>0</v>
      </c>
      <c r="J1052" s="182">
        <f t="shared" si="67"/>
        <v>0</v>
      </c>
      <c r="K1052" s="180">
        <f t="shared" si="68"/>
        <v>0</v>
      </c>
      <c r="L1052" s="183"/>
      <c r="M1052" s="184"/>
    </row>
    <row r="1053" spans="1:13">
      <c r="A1053" s="185" t="s">
        <v>1634</v>
      </c>
      <c r="B1053" s="186"/>
      <c r="C1053" s="187" t="s">
        <v>626</v>
      </c>
      <c r="D1053" s="188" t="s">
        <v>49</v>
      </c>
      <c r="E1053" s="180" t="s">
        <v>444</v>
      </c>
      <c r="F1053" s="180"/>
      <c r="G1053" s="180"/>
      <c r="H1053" s="180">
        <f t="shared" si="65"/>
        <v>0</v>
      </c>
      <c r="I1053" s="181">
        <f t="shared" si="66"/>
        <v>0</v>
      </c>
      <c r="J1053" s="182">
        <f t="shared" si="67"/>
        <v>0</v>
      </c>
      <c r="K1053" s="180">
        <f t="shared" si="68"/>
        <v>0</v>
      </c>
      <c r="L1053" s="183"/>
      <c r="M1053" s="184"/>
    </row>
    <row r="1054" spans="1:13">
      <c r="A1054" s="185" t="s">
        <v>1635</v>
      </c>
      <c r="B1054" s="188"/>
      <c r="C1054" s="187" t="s">
        <v>461</v>
      </c>
      <c r="D1054" s="188" t="s">
        <v>49</v>
      </c>
      <c r="E1054" s="180" t="s">
        <v>196</v>
      </c>
      <c r="F1054" s="180"/>
      <c r="G1054" s="180"/>
      <c r="H1054" s="180">
        <f t="shared" si="65"/>
        <v>0</v>
      </c>
      <c r="I1054" s="181">
        <f t="shared" si="66"/>
        <v>0</v>
      </c>
      <c r="J1054" s="182">
        <f t="shared" si="67"/>
        <v>0</v>
      </c>
      <c r="K1054" s="180">
        <f t="shared" si="68"/>
        <v>0</v>
      </c>
      <c r="L1054" s="183"/>
      <c r="M1054" s="184"/>
    </row>
    <row r="1055" spans="1:13">
      <c r="A1055" s="185" t="s">
        <v>1636</v>
      </c>
      <c r="B1055" s="188"/>
      <c r="C1055" s="187" t="s">
        <v>462</v>
      </c>
      <c r="D1055" s="188" t="s">
        <v>49</v>
      </c>
      <c r="E1055" s="180" t="s">
        <v>196</v>
      </c>
      <c r="F1055" s="180"/>
      <c r="G1055" s="180"/>
      <c r="H1055" s="180">
        <f t="shared" si="65"/>
        <v>0</v>
      </c>
      <c r="I1055" s="181">
        <f t="shared" si="66"/>
        <v>0</v>
      </c>
      <c r="J1055" s="182">
        <f t="shared" si="67"/>
        <v>0</v>
      </c>
      <c r="K1055" s="180">
        <f t="shared" si="68"/>
        <v>0</v>
      </c>
      <c r="L1055" s="183"/>
      <c r="M1055" s="184"/>
    </row>
    <row r="1056" spans="1:13">
      <c r="A1056" s="185" t="s">
        <v>1637</v>
      </c>
      <c r="B1056" s="186"/>
      <c r="C1056" s="187" t="s">
        <v>572</v>
      </c>
      <c r="D1056" s="188" t="s">
        <v>49</v>
      </c>
      <c r="E1056" s="180" t="s">
        <v>447</v>
      </c>
      <c r="F1056" s="180"/>
      <c r="G1056" s="180"/>
      <c r="H1056" s="180">
        <f t="shared" si="65"/>
        <v>0</v>
      </c>
      <c r="I1056" s="181">
        <f t="shared" si="66"/>
        <v>0</v>
      </c>
      <c r="J1056" s="182">
        <f t="shared" si="67"/>
        <v>0</v>
      </c>
      <c r="K1056" s="180">
        <f t="shared" si="68"/>
        <v>0</v>
      </c>
      <c r="L1056" s="183"/>
      <c r="M1056" s="184"/>
    </row>
    <row r="1057" spans="1:13">
      <c r="A1057" s="185" t="s">
        <v>1638</v>
      </c>
      <c r="B1057" s="186"/>
      <c r="C1057" s="187" t="s">
        <v>574</v>
      </c>
      <c r="D1057" s="188" t="s">
        <v>49</v>
      </c>
      <c r="E1057" s="180" t="s">
        <v>447</v>
      </c>
      <c r="F1057" s="180"/>
      <c r="G1057" s="180"/>
      <c r="H1057" s="180">
        <f t="shared" si="65"/>
        <v>0</v>
      </c>
      <c r="I1057" s="181">
        <f t="shared" si="66"/>
        <v>0</v>
      </c>
      <c r="J1057" s="182">
        <f t="shared" si="67"/>
        <v>0</v>
      </c>
      <c r="K1057" s="180">
        <f t="shared" si="68"/>
        <v>0</v>
      </c>
      <c r="L1057" s="183"/>
      <c r="M1057" s="184"/>
    </row>
    <row r="1058" spans="1:13">
      <c r="A1058" s="185" t="s">
        <v>1639</v>
      </c>
      <c r="B1058" s="186"/>
      <c r="C1058" s="187" t="s">
        <v>574</v>
      </c>
      <c r="D1058" s="188" t="s">
        <v>49</v>
      </c>
      <c r="E1058" s="180" t="s">
        <v>444</v>
      </c>
      <c r="F1058" s="180"/>
      <c r="G1058" s="180"/>
      <c r="H1058" s="180">
        <f t="shared" si="65"/>
        <v>0</v>
      </c>
      <c r="I1058" s="181">
        <f t="shared" si="66"/>
        <v>0</v>
      </c>
      <c r="J1058" s="182">
        <f t="shared" si="67"/>
        <v>0</v>
      </c>
      <c r="K1058" s="180">
        <f t="shared" si="68"/>
        <v>0</v>
      </c>
      <c r="L1058" s="183"/>
      <c r="M1058" s="184"/>
    </row>
    <row r="1059" spans="1:13">
      <c r="A1059" s="185" t="s">
        <v>1640</v>
      </c>
      <c r="B1059" s="186"/>
      <c r="C1059" s="187" t="s">
        <v>576</v>
      </c>
      <c r="D1059" s="188" t="s">
        <v>49</v>
      </c>
      <c r="E1059" s="180" t="s">
        <v>458</v>
      </c>
      <c r="F1059" s="180"/>
      <c r="G1059" s="180"/>
      <c r="H1059" s="180">
        <f t="shared" si="65"/>
        <v>0</v>
      </c>
      <c r="I1059" s="181">
        <f t="shared" si="66"/>
        <v>0</v>
      </c>
      <c r="J1059" s="182">
        <f t="shared" si="67"/>
        <v>0</v>
      </c>
      <c r="K1059" s="180">
        <f t="shared" si="68"/>
        <v>0</v>
      </c>
      <c r="L1059" s="183"/>
      <c r="M1059" s="184"/>
    </row>
    <row r="1060" spans="1:13">
      <c r="A1060" s="185" t="s">
        <v>1641</v>
      </c>
      <c r="B1060" s="186"/>
      <c r="C1060" s="187" t="s">
        <v>636</v>
      </c>
      <c r="D1060" s="188" t="s">
        <v>49</v>
      </c>
      <c r="E1060" s="180" t="s">
        <v>444</v>
      </c>
      <c r="F1060" s="180"/>
      <c r="G1060" s="180"/>
      <c r="H1060" s="180">
        <f t="shared" si="65"/>
        <v>0</v>
      </c>
      <c r="I1060" s="181">
        <f t="shared" si="66"/>
        <v>0</v>
      </c>
      <c r="J1060" s="182">
        <f t="shared" si="67"/>
        <v>0</v>
      </c>
      <c r="K1060" s="180">
        <f t="shared" si="68"/>
        <v>0</v>
      </c>
      <c r="L1060" s="183"/>
      <c r="M1060" s="184"/>
    </row>
    <row r="1061" spans="1:13">
      <c r="A1061" s="185" t="s">
        <v>1642</v>
      </c>
      <c r="B1061" s="186"/>
      <c r="C1061" s="187" t="s">
        <v>578</v>
      </c>
      <c r="D1061" s="188" t="s">
        <v>49</v>
      </c>
      <c r="E1061" s="180" t="s">
        <v>447</v>
      </c>
      <c r="F1061" s="180"/>
      <c r="G1061" s="180"/>
      <c r="H1061" s="180">
        <f t="shared" si="65"/>
        <v>0</v>
      </c>
      <c r="I1061" s="181">
        <f t="shared" si="66"/>
        <v>0</v>
      </c>
      <c r="J1061" s="182">
        <f t="shared" si="67"/>
        <v>0</v>
      </c>
      <c r="K1061" s="180">
        <f t="shared" si="68"/>
        <v>0</v>
      </c>
      <c r="L1061" s="183"/>
      <c r="M1061" s="184"/>
    </row>
    <row r="1062" spans="1:13">
      <c r="A1062" s="185" t="s">
        <v>1643</v>
      </c>
      <c r="B1062" s="186"/>
      <c r="C1062" s="187" t="s">
        <v>639</v>
      </c>
      <c r="D1062" s="188" t="s">
        <v>49</v>
      </c>
      <c r="E1062" s="180" t="s">
        <v>444</v>
      </c>
      <c r="F1062" s="180"/>
      <c r="G1062" s="180"/>
      <c r="H1062" s="180">
        <f t="shared" si="65"/>
        <v>0</v>
      </c>
      <c r="I1062" s="181">
        <f t="shared" si="66"/>
        <v>0</v>
      </c>
      <c r="J1062" s="182">
        <f t="shared" si="67"/>
        <v>0</v>
      </c>
      <c r="K1062" s="180">
        <f t="shared" si="68"/>
        <v>0</v>
      </c>
      <c r="L1062" s="183"/>
      <c r="M1062" s="184"/>
    </row>
    <row r="1063" spans="1:13">
      <c r="A1063" s="185" t="s">
        <v>1644</v>
      </c>
      <c r="B1063" s="186"/>
      <c r="C1063" s="187" t="s">
        <v>641</v>
      </c>
      <c r="D1063" s="188" t="s">
        <v>49</v>
      </c>
      <c r="E1063" s="180" t="s">
        <v>444</v>
      </c>
      <c r="F1063" s="180"/>
      <c r="G1063" s="180"/>
      <c r="H1063" s="180">
        <f t="shared" si="65"/>
        <v>0</v>
      </c>
      <c r="I1063" s="181">
        <f t="shared" si="66"/>
        <v>0</v>
      </c>
      <c r="J1063" s="182">
        <f t="shared" si="67"/>
        <v>0</v>
      </c>
      <c r="K1063" s="180">
        <f t="shared" si="68"/>
        <v>0</v>
      </c>
      <c r="L1063" s="183"/>
      <c r="M1063" s="184"/>
    </row>
    <row r="1064" spans="1:13">
      <c r="A1064" s="185" t="s">
        <v>1645</v>
      </c>
      <c r="B1064" s="186"/>
      <c r="C1064" s="187" t="s">
        <v>582</v>
      </c>
      <c r="D1064" s="188" t="s">
        <v>49</v>
      </c>
      <c r="E1064" s="180" t="s">
        <v>447</v>
      </c>
      <c r="F1064" s="180"/>
      <c r="G1064" s="180"/>
      <c r="H1064" s="180">
        <f t="shared" si="65"/>
        <v>0</v>
      </c>
      <c r="I1064" s="181">
        <f t="shared" si="66"/>
        <v>0</v>
      </c>
      <c r="J1064" s="182">
        <f t="shared" si="67"/>
        <v>0</v>
      </c>
      <c r="K1064" s="180">
        <f t="shared" si="68"/>
        <v>0</v>
      </c>
      <c r="L1064" s="183"/>
      <c r="M1064" s="184"/>
    </row>
    <row r="1065" spans="1:13">
      <c r="A1065" s="185" t="s">
        <v>1646</v>
      </c>
      <c r="B1065" s="186"/>
      <c r="C1065" s="187" t="s">
        <v>842</v>
      </c>
      <c r="D1065" s="188" t="s">
        <v>49</v>
      </c>
      <c r="E1065" s="180" t="s">
        <v>447</v>
      </c>
      <c r="F1065" s="180"/>
      <c r="G1065" s="180"/>
      <c r="H1065" s="180">
        <f t="shared" si="65"/>
        <v>0</v>
      </c>
      <c r="I1065" s="181">
        <f t="shared" si="66"/>
        <v>0</v>
      </c>
      <c r="J1065" s="182">
        <f t="shared" si="67"/>
        <v>0</v>
      </c>
      <c r="K1065" s="180">
        <f t="shared" si="68"/>
        <v>0</v>
      </c>
      <c r="L1065" s="183"/>
      <c r="M1065" s="184"/>
    </row>
    <row r="1066" spans="1:13">
      <c r="A1066" s="185" t="s">
        <v>1647</v>
      </c>
      <c r="B1066" s="186"/>
      <c r="C1066" s="187" t="s">
        <v>1050</v>
      </c>
      <c r="D1066" s="188" t="s">
        <v>49</v>
      </c>
      <c r="E1066" s="180" t="s">
        <v>444</v>
      </c>
      <c r="F1066" s="180"/>
      <c r="G1066" s="180"/>
      <c r="H1066" s="180">
        <f t="shared" si="65"/>
        <v>0</v>
      </c>
      <c r="I1066" s="181">
        <f t="shared" si="66"/>
        <v>0</v>
      </c>
      <c r="J1066" s="182">
        <f t="shared" si="67"/>
        <v>0</v>
      </c>
      <c r="K1066" s="180">
        <f t="shared" si="68"/>
        <v>0</v>
      </c>
      <c r="L1066" s="183"/>
      <c r="M1066" s="184"/>
    </row>
    <row r="1067" spans="1:13">
      <c r="A1067" s="185" t="s">
        <v>1648</v>
      </c>
      <c r="B1067" s="186"/>
      <c r="C1067" s="187" t="s">
        <v>587</v>
      </c>
      <c r="D1067" s="188" t="s">
        <v>49</v>
      </c>
      <c r="E1067" s="180" t="s">
        <v>444</v>
      </c>
      <c r="F1067" s="180"/>
      <c r="G1067" s="180"/>
      <c r="H1067" s="180">
        <f t="shared" si="65"/>
        <v>0</v>
      </c>
      <c r="I1067" s="181">
        <f t="shared" si="66"/>
        <v>0</v>
      </c>
      <c r="J1067" s="182">
        <f t="shared" si="67"/>
        <v>0</v>
      </c>
      <c r="K1067" s="180">
        <f t="shared" si="68"/>
        <v>0</v>
      </c>
      <c r="L1067" s="183"/>
      <c r="M1067" s="184"/>
    </row>
    <row r="1068" spans="1:13">
      <c r="A1068" s="185" t="s">
        <v>1649</v>
      </c>
      <c r="B1068" s="186"/>
      <c r="C1068" s="187" t="s">
        <v>589</v>
      </c>
      <c r="D1068" s="188" t="s">
        <v>49</v>
      </c>
      <c r="E1068" s="180" t="s">
        <v>196</v>
      </c>
      <c r="F1068" s="180"/>
      <c r="G1068" s="180"/>
      <c r="H1068" s="180">
        <f t="shared" si="65"/>
        <v>0</v>
      </c>
      <c r="I1068" s="181">
        <f t="shared" si="66"/>
        <v>0</v>
      </c>
      <c r="J1068" s="182">
        <f t="shared" si="67"/>
        <v>0</v>
      </c>
      <c r="K1068" s="180">
        <f t="shared" si="68"/>
        <v>0</v>
      </c>
      <c r="L1068" s="183"/>
      <c r="M1068" s="184"/>
    </row>
    <row r="1069" spans="1:13">
      <c r="A1069" s="185" t="s">
        <v>1650</v>
      </c>
      <c r="B1069" s="186"/>
      <c r="C1069" s="187" t="s">
        <v>999</v>
      </c>
      <c r="D1069" s="188" t="s">
        <v>49</v>
      </c>
      <c r="E1069" s="180" t="s">
        <v>195</v>
      </c>
      <c r="F1069" s="180"/>
      <c r="G1069" s="180"/>
      <c r="H1069" s="180">
        <f t="shared" si="65"/>
        <v>0</v>
      </c>
      <c r="I1069" s="181">
        <f t="shared" si="66"/>
        <v>0</v>
      </c>
      <c r="J1069" s="182">
        <f t="shared" si="67"/>
        <v>0</v>
      </c>
      <c r="K1069" s="180">
        <f t="shared" si="68"/>
        <v>0</v>
      </c>
      <c r="L1069" s="183"/>
      <c r="M1069" s="184"/>
    </row>
    <row r="1070" spans="1:13">
      <c r="A1070" s="185" t="s">
        <v>1651</v>
      </c>
      <c r="B1070" s="186"/>
      <c r="C1070" s="187" t="s">
        <v>466</v>
      </c>
      <c r="D1070" s="188" t="s">
        <v>49</v>
      </c>
      <c r="E1070" s="180" t="s">
        <v>196</v>
      </c>
      <c r="F1070" s="180"/>
      <c r="G1070" s="180"/>
      <c r="H1070" s="180">
        <f t="shared" si="65"/>
        <v>0</v>
      </c>
      <c r="I1070" s="181">
        <f t="shared" si="66"/>
        <v>0</v>
      </c>
      <c r="J1070" s="182">
        <f t="shared" si="67"/>
        <v>0</v>
      </c>
      <c r="K1070" s="180">
        <f t="shared" si="68"/>
        <v>0</v>
      </c>
      <c r="L1070" s="183"/>
      <c r="M1070" s="184"/>
    </row>
    <row r="1071" spans="1:13">
      <c r="A1071" s="185" t="s">
        <v>1652</v>
      </c>
      <c r="B1071" s="186"/>
      <c r="C1071" s="187" t="s">
        <v>505</v>
      </c>
      <c r="D1071" s="188" t="s">
        <v>49</v>
      </c>
      <c r="E1071" s="180" t="s">
        <v>196</v>
      </c>
      <c r="F1071" s="180"/>
      <c r="G1071" s="180"/>
      <c r="H1071" s="180">
        <f t="shared" si="65"/>
        <v>0</v>
      </c>
      <c r="I1071" s="181">
        <f t="shared" si="66"/>
        <v>0</v>
      </c>
      <c r="J1071" s="182">
        <f t="shared" si="67"/>
        <v>0</v>
      </c>
      <c r="K1071" s="180">
        <f t="shared" si="68"/>
        <v>0</v>
      </c>
      <c r="L1071" s="183"/>
      <c r="M1071" s="184"/>
    </row>
    <row r="1072" spans="1:13">
      <c r="A1072" s="185" t="s">
        <v>1653</v>
      </c>
      <c r="B1072" s="186"/>
      <c r="C1072" s="187" t="s">
        <v>467</v>
      </c>
      <c r="D1072" s="188" t="s">
        <v>49</v>
      </c>
      <c r="E1072" s="180" t="s">
        <v>196</v>
      </c>
      <c r="F1072" s="180"/>
      <c r="G1072" s="180"/>
      <c r="H1072" s="180">
        <f t="shared" si="65"/>
        <v>0</v>
      </c>
      <c r="I1072" s="181">
        <f t="shared" si="66"/>
        <v>0</v>
      </c>
      <c r="J1072" s="182">
        <f t="shared" si="67"/>
        <v>0</v>
      </c>
      <c r="K1072" s="180">
        <f t="shared" si="68"/>
        <v>0</v>
      </c>
      <c r="L1072" s="183"/>
      <c r="M1072" s="184"/>
    </row>
    <row r="1073" spans="1:13">
      <c r="A1073" s="185" t="s">
        <v>1654</v>
      </c>
      <c r="B1073" s="186"/>
      <c r="C1073" s="187" t="s">
        <v>468</v>
      </c>
      <c r="D1073" s="188" t="s">
        <v>49</v>
      </c>
      <c r="E1073" s="180" t="s">
        <v>196</v>
      </c>
      <c r="F1073" s="180"/>
      <c r="G1073" s="180"/>
      <c r="H1073" s="180">
        <f t="shared" si="65"/>
        <v>0</v>
      </c>
      <c r="I1073" s="181">
        <f t="shared" si="66"/>
        <v>0</v>
      </c>
      <c r="J1073" s="182">
        <f t="shared" si="67"/>
        <v>0</v>
      </c>
      <c r="K1073" s="180">
        <f t="shared" si="68"/>
        <v>0</v>
      </c>
      <c r="L1073" s="183"/>
      <c r="M1073" s="184"/>
    </row>
    <row r="1074" spans="1:13">
      <c r="A1074" s="185" t="s">
        <v>1655</v>
      </c>
      <c r="B1074" s="186"/>
      <c r="C1074" s="187" t="s">
        <v>469</v>
      </c>
      <c r="D1074" s="188" t="s">
        <v>49</v>
      </c>
      <c r="E1074" s="180" t="s">
        <v>196</v>
      </c>
      <c r="F1074" s="180"/>
      <c r="G1074" s="180"/>
      <c r="H1074" s="180">
        <f t="shared" si="65"/>
        <v>0</v>
      </c>
      <c r="I1074" s="181">
        <f t="shared" si="66"/>
        <v>0</v>
      </c>
      <c r="J1074" s="182">
        <f t="shared" si="67"/>
        <v>0</v>
      </c>
      <c r="K1074" s="180">
        <f t="shared" si="68"/>
        <v>0</v>
      </c>
      <c r="L1074" s="183"/>
      <c r="M1074" s="184"/>
    </row>
    <row r="1075" spans="1:13">
      <c r="A1075" s="185" t="s">
        <v>1656</v>
      </c>
      <c r="B1075" s="186"/>
      <c r="C1075" s="187" t="s">
        <v>470</v>
      </c>
      <c r="D1075" s="188" t="s">
        <v>49</v>
      </c>
      <c r="E1075" s="180" t="s">
        <v>196</v>
      </c>
      <c r="F1075" s="180"/>
      <c r="G1075" s="180"/>
      <c r="H1075" s="180">
        <f t="shared" si="65"/>
        <v>0</v>
      </c>
      <c r="I1075" s="181">
        <f t="shared" si="66"/>
        <v>0</v>
      </c>
      <c r="J1075" s="182">
        <f t="shared" si="67"/>
        <v>0</v>
      </c>
      <c r="K1075" s="180">
        <f t="shared" si="68"/>
        <v>0</v>
      </c>
      <c r="L1075" s="183"/>
      <c r="M1075" s="184"/>
    </row>
    <row r="1076" spans="1:13">
      <c r="A1076" s="185" t="s">
        <v>1657</v>
      </c>
      <c r="B1076" s="186"/>
      <c r="C1076" s="187" t="s">
        <v>472</v>
      </c>
      <c r="D1076" s="188" t="s">
        <v>49</v>
      </c>
      <c r="E1076" s="180" t="s">
        <v>196</v>
      </c>
      <c r="F1076" s="180"/>
      <c r="G1076" s="180"/>
      <c r="H1076" s="180">
        <f t="shared" si="65"/>
        <v>0</v>
      </c>
      <c r="I1076" s="181">
        <f t="shared" si="66"/>
        <v>0</v>
      </c>
      <c r="J1076" s="182">
        <f t="shared" si="67"/>
        <v>0</v>
      </c>
      <c r="K1076" s="180">
        <f t="shared" si="68"/>
        <v>0</v>
      </c>
      <c r="L1076" s="183"/>
      <c r="M1076" s="184"/>
    </row>
    <row r="1077" spans="1:13">
      <c r="A1077" s="185" t="s">
        <v>1658</v>
      </c>
      <c r="B1077" s="186"/>
      <c r="C1077" s="187" t="s">
        <v>1063</v>
      </c>
      <c r="D1077" s="188" t="s">
        <v>49</v>
      </c>
      <c r="E1077" s="180" t="s">
        <v>488</v>
      </c>
      <c r="F1077" s="180"/>
      <c r="G1077" s="180"/>
      <c r="H1077" s="180">
        <f t="shared" si="65"/>
        <v>0</v>
      </c>
      <c r="I1077" s="181">
        <f t="shared" si="66"/>
        <v>0</v>
      </c>
      <c r="J1077" s="182">
        <f t="shared" si="67"/>
        <v>0</v>
      </c>
      <c r="K1077" s="180">
        <f t="shared" si="68"/>
        <v>0</v>
      </c>
      <c r="L1077" s="183"/>
      <c r="M1077" s="184"/>
    </row>
    <row r="1078" spans="1:13">
      <c r="A1078" s="185" t="s">
        <v>1659</v>
      </c>
      <c r="B1078" s="186"/>
      <c r="C1078" s="187" t="s">
        <v>958</v>
      </c>
      <c r="D1078" s="188" t="s">
        <v>49</v>
      </c>
      <c r="E1078" s="180" t="s">
        <v>488</v>
      </c>
      <c r="F1078" s="180"/>
      <c r="G1078" s="180"/>
      <c r="H1078" s="180">
        <f t="shared" si="65"/>
        <v>0</v>
      </c>
      <c r="I1078" s="181">
        <f t="shared" si="66"/>
        <v>0</v>
      </c>
      <c r="J1078" s="182">
        <f t="shared" si="67"/>
        <v>0</v>
      </c>
      <c r="K1078" s="180">
        <f t="shared" si="68"/>
        <v>0</v>
      </c>
      <c r="L1078" s="183"/>
      <c r="M1078" s="184"/>
    </row>
    <row r="1079" spans="1:13">
      <c r="A1079" s="185" t="s">
        <v>1660</v>
      </c>
      <c r="B1079" s="186"/>
      <c r="C1079" s="187" t="s">
        <v>960</v>
      </c>
      <c r="D1079" s="188" t="s">
        <v>49</v>
      </c>
      <c r="E1079" s="180" t="s">
        <v>196</v>
      </c>
      <c r="F1079" s="180"/>
      <c r="G1079" s="180"/>
      <c r="H1079" s="180">
        <f t="shared" si="65"/>
        <v>0</v>
      </c>
      <c r="I1079" s="181">
        <f t="shared" si="66"/>
        <v>0</v>
      </c>
      <c r="J1079" s="182">
        <f t="shared" si="67"/>
        <v>0</v>
      </c>
      <c r="K1079" s="180">
        <f t="shared" si="68"/>
        <v>0</v>
      </c>
      <c r="L1079" s="183"/>
      <c r="M1079" s="184"/>
    </row>
    <row r="1080" spans="1:13">
      <c r="A1080" s="185"/>
      <c r="B1080" s="186"/>
      <c r="C1080" s="187"/>
      <c r="D1080" s="188"/>
      <c r="E1080" s="180"/>
      <c r="F1080" s="180"/>
      <c r="G1080" s="180"/>
      <c r="H1080" s="180">
        <f t="shared" si="65"/>
        <v>0</v>
      </c>
      <c r="I1080" s="181">
        <f t="shared" si="66"/>
        <v>0</v>
      </c>
      <c r="J1080" s="182">
        <f t="shared" si="67"/>
        <v>0</v>
      </c>
      <c r="K1080" s="180">
        <f t="shared" si="68"/>
        <v>0</v>
      </c>
      <c r="L1080" s="183"/>
      <c r="M1080" s="184"/>
    </row>
    <row r="1081" spans="1:13">
      <c r="A1081" s="175" t="s">
        <v>1661</v>
      </c>
      <c r="B1081" s="186"/>
      <c r="C1081" s="177" t="s">
        <v>1662</v>
      </c>
      <c r="D1081" s="178" t="s">
        <v>49</v>
      </c>
      <c r="E1081" s="189">
        <v>1</v>
      </c>
      <c r="F1081" s="180"/>
      <c r="G1081" s="180"/>
      <c r="H1081" s="180">
        <f t="shared" si="65"/>
        <v>0</v>
      </c>
      <c r="I1081" s="181">
        <f t="shared" si="66"/>
        <v>0</v>
      </c>
      <c r="J1081" s="182">
        <f t="shared" si="67"/>
        <v>0</v>
      </c>
      <c r="K1081" s="180">
        <f t="shared" si="68"/>
        <v>0</v>
      </c>
      <c r="L1081" s="183"/>
      <c r="M1081" s="184"/>
    </row>
    <row r="1082" spans="1:13">
      <c r="A1082" s="185" t="s">
        <v>1663</v>
      </c>
      <c r="B1082" s="186"/>
      <c r="C1082" s="187" t="s">
        <v>526</v>
      </c>
      <c r="D1082" s="188" t="s">
        <v>49</v>
      </c>
      <c r="E1082" s="180" t="s">
        <v>196</v>
      </c>
      <c r="F1082" s="180"/>
      <c r="G1082" s="180"/>
      <c r="H1082" s="180">
        <f t="shared" si="65"/>
        <v>0</v>
      </c>
      <c r="I1082" s="181">
        <f>E1082*F1082</f>
        <v>0</v>
      </c>
      <c r="J1082" s="182">
        <f t="shared" si="67"/>
        <v>0</v>
      </c>
      <c r="K1082" s="180">
        <f t="shared" si="68"/>
        <v>0</v>
      </c>
      <c r="L1082" s="183"/>
      <c r="M1082" s="184"/>
    </row>
    <row r="1083" spans="1:13">
      <c r="A1083" s="185" t="s">
        <v>1664</v>
      </c>
      <c r="B1083" s="186"/>
      <c r="C1083" s="187" t="s">
        <v>793</v>
      </c>
      <c r="D1083" s="188" t="s">
        <v>49</v>
      </c>
      <c r="E1083" s="180" t="s">
        <v>444</v>
      </c>
      <c r="F1083" s="180"/>
      <c r="G1083" s="180"/>
      <c r="H1083" s="180">
        <f t="shared" si="65"/>
        <v>0</v>
      </c>
      <c r="I1083" s="181">
        <f t="shared" si="66"/>
        <v>0</v>
      </c>
      <c r="J1083" s="182">
        <f t="shared" si="67"/>
        <v>0</v>
      </c>
      <c r="K1083" s="180">
        <f t="shared" si="68"/>
        <v>0</v>
      </c>
      <c r="L1083" s="183"/>
      <c r="M1083" s="184"/>
    </row>
    <row r="1084" spans="1:13" ht="20.399999999999999">
      <c r="A1084" s="185" t="s">
        <v>1665</v>
      </c>
      <c r="B1084" s="186"/>
      <c r="C1084" s="187" t="s">
        <v>528</v>
      </c>
      <c r="D1084" s="188" t="s">
        <v>49</v>
      </c>
      <c r="E1084" s="180" t="s">
        <v>196</v>
      </c>
      <c r="F1084" s="180"/>
      <c r="G1084" s="180"/>
      <c r="H1084" s="180">
        <f t="shared" si="65"/>
        <v>0</v>
      </c>
      <c r="I1084" s="181">
        <f t="shared" si="66"/>
        <v>0</v>
      </c>
      <c r="J1084" s="182">
        <f t="shared" si="67"/>
        <v>0</v>
      </c>
      <c r="K1084" s="180">
        <f t="shared" si="68"/>
        <v>0</v>
      </c>
      <c r="L1084" s="183"/>
      <c r="M1084" s="184"/>
    </row>
    <row r="1085" spans="1:13">
      <c r="A1085" s="185" t="s">
        <v>1666</v>
      </c>
      <c r="B1085" s="186"/>
      <c r="C1085" s="187" t="s">
        <v>441</v>
      </c>
      <c r="D1085" s="188" t="s">
        <v>49</v>
      </c>
      <c r="E1085" s="180" t="s">
        <v>1018</v>
      </c>
      <c r="F1085" s="180"/>
      <c r="G1085" s="180"/>
      <c r="H1085" s="180">
        <f t="shared" si="65"/>
        <v>0</v>
      </c>
      <c r="I1085" s="181">
        <f t="shared" si="66"/>
        <v>0</v>
      </c>
      <c r="J1085" s="182">
        <f t="shared" si="67"/>
        <v>0</v>
      </c>
      <c r="K1085" s="180">
        <f t="shared" si="68"/>
        <v>0</v>
      </c>
      <c r="L1085" s="183"/>
      <c r="M1085" s="184"/>
    </row>
    <row r="1086" spans="1:13">
      <c r="A1086" s="185" t="s">
        <v>1667</v>
      </c>
      <c r="B1086" s="186"/>
      <c r="C1086" s="187" t="s">
        <v>442</v>
      </c>
      <c r="D1086" s="188" t="s">
        <v>49</v>
      </c>
      <c r="E1086" s="180" t="s">
        <v>1020</v>
      </c>
      <c r="F1086" s="180"/>
      <c r="G1086" s="180"/>
      <c r="H1086" s="180">
        <f t="shared" si="65"/>
        <v>0</v>
      </c>
      <c r="I1086" s="181">
        <f t="shared" si="66"/>
        <v>0</v>
      </c>
      <c r="J1086" s="182">
        <f t="shared" si="67"/>
        <v>0</v>
      </c>
      <c r="K1086" s="180">
        <f t="shared" si="68"/>
        <v>0</v>
      </c>
      <c r="L1086" s="183"/>
      <c r="M1086" s="184"/>
    </row>
    <row r="1087" spans="1:13">
      <c r="A1087" s="185" t="s">
        <v>1668</v>
      </c>
      <c r="B1087" s="186"/>
      <c r="C1087" s="187" t="s">
        <v>443</v>
      </c>
      <c r="D1087" s="188" t="s">
        <v>49</v>
      </c>
      <c r="E1087" s="180" t="s">
        <v>1020</v>
      </c>
      <c r="F1087" s="180"/>
      <c r="G1087" s="180"/>
      <c r="H1087" s="180">
        <f t="shared" si="65"/>
        <v>0</v>
      </c>
      <c r="I1087" s="181">
        <f t="shared" si="66"/>
        <v>0</v>
      </c>
      <c r="J1087" s="182">
        <f t="shared" si="67"/>
        <v>0</v>
      </c>
      <c r="K1087" s="180">
        <f t="shared" si="68"/>
        <v>0</v>
      </c>
      <c r="L1087" s="183"/>
      <c r="M1087" s="184"/>
    </row>
    <row r="1088" spans="1:13">
      <c r="A1088" s="185" t="s">
        <v>1669</v>
      </c>
      <c r="B1088" s="186"/>
      <c r="C1088" s="187" t="s">
        <v>535</v>
      </c>
      <c r="D1088" s="188" t="s">
        <v>49</v>
      </c>
      <c r="E1088" s="180" t="s">
        <v>196</v>
      </c>
      <c r="F1088" s="180"/>
      <c r="G1088" s="180"/>
      <c r="H1088" s="180">
        <f t="shared" si="65"/>
        <v>0</v>
      </c>
      <c r="I1088" s="181">
        <f t="shared" si="66"/>
        <v>0</v>
      </c>
      <c r="J1088" s="182">
        <f t="shared" si="67"/>
        <v>0</v>
      </c>
      <c r="K1088" s="180">
        <f t="shared" si="68"/>
        <v>0</v>
      </c>
      <c r="L1088" s="183"/>
      <c r="M1088" s="184"/>
    </row>
    <row r="1089" spans="1:13">
      <c r="A1089" s="185" t="s">
        <v>1670</v>
      </c>
      <c r="B1089" s="186"/>
      <c r="C1089" s="187" t="s">
        <v>807</v>
      </c>
      <c r="D1089" s="188" t="s">
        <v>49</v>
      </c>
      <c r="E1089" s="180" t="s">
        <v>458</v>
      </c>
      <c r="F1089" s="180"/>
      <c r="G1089" s="180"/>
      <c r="H1089" s="180">
        <f t="shared" si="65"/>
        <v>0</v>
      </c>
      <c r="I1089" s="181">
        <f t="shared" si="66"/>
        <v>0</v>
      </c>
      <c r="J1089" s="182">
        <f t="shared" si="67"/>
        <v>0</v>
      </c>
      <c r="K1089" s="180">
        <f t="shared" si="68"/>
        <v>0</v>
      </c>
      <c r="L1089" s="183"/>
      <c r="M1089" s="184"/>
    </row>
    <row r="1090" spans="1:13">
      <c r="A1090" s="185" t="s">
        <v>1671</v>
      </c>
      <c r="B1090" s="186"/>
      <c r="C1090" s="187" t="s">
        <v>445</v>
      </c>
      <c r="D1090" s="188" t="s">
        <v>49</v>
      </c>
      <c r="E1090" s="180" t="s">
        <v>193</v>
      </c>
      <c r="F1090" s="180"/>
      <c r="G1090" s="180"/>
      <c r="H1090" s="180">
        <f t="shared" si="65"/>
        <v>0</v>
      </c>
      <c r="I1090" s="181">
        <f t="shared" si="66"/>
        <v>0</v>
      </c>
      <c r="J1090" s="182">
        <f t="shared" si="67"/>
        <v>0</v>
      </c>
      <c r="K1090" s="180">
        <f t="shared" si="68"/>
        <v>0</v>
      </c>
      <c r="L1090" s="183"/>
      <c r="M1090" s="184"/>
    </row>
    <row r="1091" spans="1:13">
      <c r="A1091" s="185" t="s">
        <v>1672</v>
      </c>
      <c r="B1091" s="186"/>
      <c r="C1091" s="187" t="s">
        <v>446</v>
      </c>
      <c r="D1091" s="188" t="s">
        <v>49</v>
      </c>
      <c r="E1091" s="180" t="s">
        <v>1026</v>
      </c>
      <c r="F1091" s="180"/>
      <c r="G1091" s="180"/>
      <c r="H1091" s="180">
        <f t="shared" si="65"/>
        <v>0</v>
      </c>
      <c r="I1091" s="181">
        <f t="shared" si="66"/>
        <v>0</v>
      </c>
      <c r="J1091" s="182">
        <f t="shared" si="67"/>
        <v>0</v>
      </c>
      <c r="K1091" s="180">
        <f t="shared" si="68"/>
        <v>0</v>
      </c>
      <c r="L1091" s="183"/>
      <c r="M1091" s="184"/>
    </row>
    <row r="1092" spans="1:13">
      <c r="A1092" s="185" t="s">
        <v>1673</v>
      </c>
      <c r="B1092" s="186"/>
      <c r="C1092" s="187" t="s">
        <v>1028</v>
      </c>
      <c r="D1092" s="188" t="s">
        <v>49</v>
      </c>
      <c r="E1092" s="180" t="s">
        <v>444</v>
      </c>
      <c r="F1092" s="180"/>
      <c r="G1092" s="180"/>
      <c r="H1092" s="180">
        <f t="shared" si="65"/>
        <v>0</v>
      </c>
      <c r="I1092" s="181">
        <f t="shared" si="66"/>
        <v>0</v>
      </c>
      <c r="J1092" s="182">
        <f t="shared" si="67"/>
        <v>0</v>
      </c>
      <c r="K1092" s="180">
        <f t="shared" si="68"/>
        <v>0</v>
      </c>
      <c r="L1092" s="183"/>
      <c r="M1092" s="184"/>
    </row>
    <row r="1093" spans="1:13">
      <c r="A1093" s="185" t="s">
        <v>1674</v>
      </c>
      <c r="B1093" s="186"/>
      <c r="C1093" s="187" t="s">
        <v>448</v>
      </c>
      <c r="D1093" s="188" t="s">
        <v>49</v>
      </c>
      <c r="E1093" s="180" t="s">
        <v>878</v>
      </c>
      <c r="F1093" s="180"/>
      <c r="G1093" s="180"/>
      <c r="H1093" s="180">
        <f t="shared" si="65"/>
        <v>0</v>
      </c>
      <c r="I1093" s="181">
        <f t="shared" si="66"/>
        <v>0</v>
      </c>
      <c r="J1093" s="182">
        <f t="shared" si="67"/>
        <v>0</v>
      </c>
      <c r="K1093" s="180">
        <f t="shared" si="68"/>
        <v>0</v>
      </c>
      <c r="L1093" s="183"/>
      <c r="M1093" s="184"/>
    </row>
    <row r="1094" spans="1:13">
      <c r="A1094" s="185" t="s">
        <v>1675</v>
      </c>
      <c r="B1094" s="186"/>
      <c r="C1094" s="187" t="s">
        <v>450</v>
      </c>
      <c r="D1094" s="188" t="s">
        <v>49</v>
      </c>
      <c r="E1094" s="180" t="s">
        <v>449</v>
      </c>
      <c r="F1094" s="180"/>
      <c r="G1094" s="180"/>
      <c r="H1094" s="180">
        <f t="shared" si="65"/>
        <v>0</v>
      </c>
      <c r="I1094" s="181">
        <f t="shared" si="66"/>
        <v>0</v>
      </c>
      <c r="J1094" s="182">
        <f t="shared" si="67"/>
        <v>0</v>
      </c>
      <c r="K1094" s="180">
        <f t="shared" si="68"/>
        <v>0</v>
      </c>
      <c r="L1094" s="183"/>
      <c r="M1094" s="184"/>
    </row>
    <row r="1095" spans="1:13">
      <c r="A1095" s="185" t="s">
        <v>1676</v>
      </c>
      <c r="B1095" s="186"/>
      <c r="C1095" s="187" t="s">
        <v>451</v>
      </c>
      <c r="D1095" s="188" t="s">
        <v>49</v>
      </c>
      <c r="E1095" s="180" t="s">
        <v>447</v>
      </c>
      <c r="F1095" s="180"/>
      <c r="G1095" s="180"/>
      <c r="H1095" s="180">
        <f t="shared" si="65"/>
        <v>0</v>
      </c>
      <c r="I1095" s="181">
        <f t="shared" si="66"/>
        <v>0</v>
      </c>
      <c r="J1095" s="182">
        <f t="shared" si="67"/>
        <v>0</v>
      </c>
      <c r="K1095" s="180">
        <f t="shared" si="68"/>
        <v>0</v>
      </c>
      <c r="L1095" s="183"/>
      <c r="M1095" s="184"/>
    </row>
    <row r="1096" spans="1:13" ht="20.399999999999999">
      <c r="A1096" s="185" t="s">
        <v>1677</v>
      </c>
      <c r="B1096" s="186"/>
      <c r="C1096" s="187" t="s">
        <v>1587</v>
      </c>
      <c r="D1096" s="188" t="s">
        <v>49</v>
      </c>
      <c r="E1096" s="180" t="s">
        <v>196</v>
      </c>
      <c r="F1096" s="180"/>
      <c r="G1096" s="180"/>
      <c r="H1096" s="180">
        <f t="shared" si="65"/>
        <v>0</v>
      </c>
      <c r="I1096" s="181">
        <f t="shared" si="66"/>
        <v>0</v>
      </c>
      <c r="J1096" s="182">
        <f t="shared" si="67"/>
        <v>0</v>
      </c>
      <c r="K1096" s="180">
        <f t="shared" si="68"/>
        <v>0</v>
      </c>
      <c r="L1096" s="183"/>
      <c r="M1096" s="184"/>
    </row>
    <row r="1097" spans="1:13" ht="20.399999999999999">
      <c r="A1097" s="185" t="s">
        <v>1678</v>
      </c>
      <c r="B1097" s="186"/>
      <c r="C1097" s="187" t="s">
        <v>1035</v>
      </c>
      <c r="D1097" s="188" t="s">
        <v>49</v>
      </c>
      <c r="E1097" s="180" t="s">
        <v>444</v>
      </c>
      <c r="F1097" s="180"/>
      <c r="G1097" s="180"/>
      <c r="H1097" s="180">
        <f t="shared" si="65"/>
        <v>0</v>
      </c>
      <c r="I1097" s="181">
        <f t="shared" si="66"/>
        <v>0</v>
      </c>
      <c r="J1097" s="182">
        <f t="shared" si="67"/>
        <v>0</v>
      </c>
      <c r="K1097" s="180">
        <f t="shared" si="68"/>
        <v>0</v>
      </c>
      <c r="L1097" s="183"/>
      <c r="M1097" s="184"/>
    </row>
    <row r="1098" spans="1:13">
      <c r="A1098" s="185" t="s">
        <v>1679</v>
      </c>
      <c r="B1098" s="186"/>
      <c r="C1098" s="187" t="s">
        <v>626</v>
      </c>
      <c r="D1098" s="188" t="s">
        <v>49</v>
      </c>
      <c r="E1098" s="180" t="s">
        <v>444</v>
      </c>
      <c r="F1098" s="180"/>
      <c r="G1098" s="180"/>
      <c r="H1098" s="180">
        <f t="shared" si="65"/>
        <v>0</v>
      </c>
      <c r="I1098" s="181">
        <f t="shared" si="66"/>
        <v>0</v>
      </c>
      <c r="J1098" s="182">
        <f t="shared" si="67"/>
        <v>0</v>
      </c>
      <c r="K1098" s="180">
        <f t="shared" si="68"/>
        <v>0</v>
      </c>
      <c r="L1098" s="183"/>
      <c r="M1098" s="184"/>
    </row>
    <row r="1099" spans="1:13">
      <c r="A1099" s="185" t="s">
        <v>1680</v>
      </c>
      <c r="B1099" s="186"/>
      <c r="C1099" s="187" t="s">
        <v>461</v>
      </c>
      <c r="D1099" s="188" t="s">
        <v>49</v>
      </c>
      <c r="E1099" s="180" t="s">
        <v>196</v>
      </c>
      <c r="F1099" s="180"/>
      <c r="G1099" s="180"/>
      <c r="H1099" s="180">
        <f t="shared" si="65"/>
        <v>0</v>
      </c>
      <c r="I1099" s="181">
        <f t="shared" si="66"/>
        <v>0</v>
      </c>
      <c r="J1099" s="182">
        <f t="shared" si="67"/>
        <v>0</v>
      </c>
      <c r="K1099" s="180">
        <f t="shared" si="68"/>
        <v>0</v>
      </c>
      <c r="L1099" s="183"/>
      <c r="M1099" s="184"/>
    </row>
    <row r="1100" spans="1:13">
      <c r="A1100" s="185" t="s">
        <v>1681</v>
      </c>
      <c r="B1100" s="186"/>
      <c r="C1100" s="187" t="s">
        <v>462</v>
      </c>
      <c r="D1100" s="188" t="s">
        <v>49</v>
      </c>
      <c r="E1100" s="180" t="s">
        <v>196</v>
      </c>
      <c r="F1100" s="180"/>
      <c r="G1100" s="180"/>
      <c r="H1100" s="180">
        <f t="shared" si="65"/>
        <v>0</v>
      </c>
      <c r="I1100" s="181">
        <f t="shared" si="66"/>
        <v>0</v>
      </c>
      <c r="J1100" s="182">
        <f t="shared" si="67"/>
        <v>0</v>
      </c>
      <c r="K1100" s="180">
        <f t="shared" si="68"/>
        <v>0</v>
      </c>
      <c r="L1100" s="183"/>
      <c r="M1100" s="184"/>
    </row>
    <row r="1101" spans="1:13">
      <c r="A1101" s="185" t="s">
        <v>1682</v>
      </c>
      <c r="B1101" s="186"/>
      <c r="C1101" s="187" t="s">
        <v>572</v>
      </c>
      <c r="D1101" s="188" t="s">
        <v>49</v>
      </c>
      <c r="E1101" s="180" t="s">
        <v>447</v>
      </c>
      <c r="F1101" s="180"/>
      <c r="G1101" s="180"/>
      <c r="H1101" s="180">
        <f t="shared" ref="H1101:H1164" si="69">F1101+G1101</f>
        <v>0</v>
      </c>
      <c r="I1101" s="181">
        <f t="shared" ref="I1101:I1164" si="70">E1101*F1101</f>
        <v>0</v>
      </c>
      <c r="J1101" s="182">
        <f t="shared" ref="J1101:J1164" si="71">E1101*G1101</f>
        <v>0</v>
      </c>
      <c r="K1101" s="180">
        <f t="shared" ref="K1101:K1164" si="72">I1101+J1101</f>
        <v>0</v>
      </c>
      <c r="L1101" s="183"/>
      <c r="M1101" s="184"/>
    </row>
    <row r="1102" spans="1:13">
      <c r="A1102" s="185" t="s">
        <v>1683</v>
      </c>
      <c r="B1102" s="186"/>
      <c r="C1102" s="187" t="s">
        <v>574</v>
      </c>
      <c r="D1102" s="188" t="s">
        <v>49</v>
      </c>
      <c r="E1102" s="180" t="s">
        <v>447</v>
      </c>
      <c r="F1102" s="180"/>
      <c r="G1102" s="180"/>
      <c r="H1102" s="180">
        <f t="shared" si="69"/>
        <v>0</v>
      </c>
      <c r="I1102" s="181">
        <f t="shared" si="70"/>
        <v>0</v>
      </c>
      <c r="J1102" s="182">
        <f t="shared" si="71"/>
        <v>0</v>
      </c>
      <c r="K1102" s="180">
        <f t="shared" si="72"/>
        <v>0</v>
      </c>
      <c r="L1102" s="183"/>
      <c r="M1102" s="184"/>
    </row>
    <row r="1103" spans="1:13">
      <c r="A1103" s="185" t="s">
        <v>1684</v>
      </c>
      <c r="B1103" s="188"/>
      <c r="C1103" s="187" t="s">
        <v>574</v>
      </c>
      <c r="D1103" s="188" t="s">
        <v>49</v>
      </c>
      <c r="E1103" s="180" t="s">
        <v>444</v>
      </c>
      <c r="F1103" s="180"/>
      <c r="G1103" s="180"/>
      <c r="H1103" s="180">
        <f t="shared" si="69"/>
        <v>0</v>
      </c>
      <c r="I1103" s="181">
        <f t="shared" si="70"/>
        <v>0</v>
      </c>
      <c r="J1103" s="182">
        <f t="shared" si="71"/>
        <v>0</v>
      </c>
      <c r="K1103" s="180">
        <f t="shared" si="72"/>
        <v>0</v>
      </c>
      <c r="L1103" s="183"/>
      <c r="M1103" s="184"/>
    </row>
    <row r="1104" spans="1:13">
      <c r="A1104" s="185" t="s">
        <v>1685</v>
      </c>
      <c r="B1104" s="188"/>
      <c r="C1104" s="187" t="s">
        <v>576</v>
      </c>
      <c r="D1104" s="188" t="s">
        <v>49</v>
      </c>
      <c r="E1104" s="180" t="s">
        <v>458</v>
      </c>
      <c r="F1104" s="180"/>
      <c r="G1104" s="180"/>
      <c r="H1104" s="180">
        <f t="shared" si="69"/>
        <v>0</v>
      </c>
      <c r="I1104" s="181">
        <f t="shared" si="70"/>
        <v>0</v>
      </c>
      <c r="J1104" s="182">
        <f t="shared" si="71"/>
        <v>0</v>
      </c>
      <c r="K1104" s="180">
        <f t="shared" si="72"/>
        <v>0</v>
      </c>
      <c r="L1104" s="183"/>
      <c r="M1104" s="184"/>
    </row>
    <row r="1105" spans="1:13">
      <c r="A1105" s="185" t="s">
        <v>1686</v>
      </c>
      <c r="B1105" s="186"/>
      <c r="C1105" s="187" t="s">
        <v>636</v>
      </c>
      <c r="D1105" s="188" t="s">
        <v>49</v>
      </c>
      <c r="E1105" s="180" t="s">
        <v>444</v>
      </c>
      <c r="F1105" s="180"/>
      <c r="G1105" s="180"/>
      <c r="H1105" s="180">
        <f t="shared" si="69"/>
        <v>0</v>
      </c>
      <c r="I1105" s="181">
        <f t="shared" si="70"/>
        <v>0</v>
      </c>
      <c r="J1105" s="182">
        <f t="shared" si="71"/>
        <v>0</v>
      </c>
      <c r="K1105" s="180">
        <f t="shared" si="72"/>
        <v>0</v>
      </c>
      <c r="L1105" s="183"/>
      <c r="M1105" s="184"/>
    </row>
    <row r="1106" spans="1:13">
      <c r="A1106" s="185" t="s">
        <v>1687</v>
      </c>
      <c r="B1106" s="186"/>
      <c r="C1106" s="187" t="s">
        <v>578</v>
      </c>
      <c r="D1106" s="188" t="s">
        <v>49</v>
      </c>
      <c r="E1106" s="180" t="s">
        <v>447</v>
      </c>
      <c r="F1106" s="180"/>
      <c r="G1106" s="180"/>
      <c r="H1106" s="180">
        <f t="shared" si="69"/>
        <v>0</v>
      </c>
      <c r="I1106" s="181">
        <f t="shared" si="70"/>
        <v>0</v>
      </c>
      <c r="J1106" s="182">
        <f t="shared" si="71"/>
        <v>0</v>
      </c>
      <c r="K1106" s="180">
        <f t="shared" si="72"/>
        <v>0</v>
      </c>
      <c r="L1106" s="183"/>
      <c r="M1106" s="184"/>
    </row>
    <row r="1107" spans="1:13">
      <c r="A1107" s="185" t="s">
        <v>1688</v>
      </c>
      <c r="B1107" s="186"/>
      <c r="C1107" s="187" t="s">
        <v>639</v>
      </c>
      <c r="D1107" s="188" t="s">
        <v>49</v>
      </c>
      <c r="E1107" s="180" t="s">
        <v>444</v>
      </c>
      <c r="F1107" s="180"/>
      <c r="G1107" s="180"/>
      <c r="H1107" s="180">
        <f t="shared" si="69"/>
        <v>0</v>
      </c>
      <c r="I1107" s="181">
        <f t="shared" si="70"/>
        <v>0</v>
      </c>
      <c r="J1107" s="182">
        <f t="shared" si="71"/>
        <v>0</v>
      </c>
      <c r="K1107" s="180">
        <f t="shared" si="72"/>
        <v>0</v>
      </c>
      <c r="L1107" s="183"/>
      <c r="M1107" s="184"/>
    </row>
    <row r="1108" spans="1:13">
      <c r="A1108" s="185" t="s">
        <v>1689</v>
      </c>
      <c r="B1108" s="186"/>
      <c r="C1108" s="187" t="s">
        <v>641</v>
      </c>
      <c r="D1108" s="188" t="s">
        <v>49</v>
      </c>
      <c r="E1108" s="180" t="s">
        <v>444</v>
      </c>
      <c r="F1108" s="180"/>
      <c r="G1108" s="180"/>
      <c r="H1108" s="180">
        <f t="shared" si="69"/>
        <v>0</v>
      </c>
      <c r="I1108" s="181">
        <f t="shared" si="70"/>
        <v>0</v>
      </c>
      <c r="J1108" s="182">
        <f t="shared" si="71"/>
        <v>0</v>
      </c>
      <c r="K1108" s="180">
        <f t="shared" si="72"/>
        <v>0</v>
      </c>
      <c r="L1108" s="183"/>
      <c r="M1108" s="184"/>
    </row>
    <row r="1109" spans="1:13">
      <c r="A1109" s="185" t="s">
        <v>1690</v>
      </c>
      <c r="B1109" s="186"/>
      <c r="C1109" s="187" t="s">
        <v>582</v>
      </c>
      <c r="D1109" s="188" t="s">
        <v>49</v>
      </c>
      <c r="E1109" s="180" t="s">
        <v>447</v>
      </c>
      <c r="F1109" s="180"/>
      <c r="G1109" s="180"/>
      <c r="H1109" s="180">
        <f t="shared" si="69"/>
        <v>0</v>
      </c>
      <c r="I1109" s="181">
        <f t="shared" si="70"/>
        <v>0</v>
      </c>
      <c r="J1109" s="182">
        <f t="shared" si="71"/>
        <v>0</v>
      </c>
      <c r="K1109" s="180">
        <f t="shared" si="72"/>
        <v>0</v>
      </c>
      <c r="L1109" s="183"/>
      <c r="M1109" s="184"/>
    </row>
    <row r="1110" spans="1:13">
      <c r="A1110" s="185" t="s">
        <v>1691</v>
      </c>
      <c r="B1110" s="186"/>
      <c r="C1110" s="187" t="s">
        <v>842</v>
      </c>
      <c r="D1110" s="188" t="s">
        <v>49</v>
      </c>
      <c r="E1110" s="180" t="s">
        <v>447</v>
      </c>
      <c r="F1110" s="180"/>
      <c r="G1110" s="180"/>
      <c r="H1110" s="180">
        <f t="shared" si="69"/>
        <v>0</v>
      </c>
      <c r="I1110" s="181">
        <f t="shared" si="70"/>
        <v>0</v>
      </c>
      <c r="J1110" s="182">
        <f t="shared" si="71"/>
        <v>0</v>
      </c>
      <c r="K1110" s="180">
        <f t="shared" si="72"/>
        <v>0</v>
      </c>
      <c r="L1110" s="183"/>
      <c r="M1110" s="184"/>
    </row>
    <row r="1111" spans="1:13">
      <c r="A1111" s="185" t="s">
        <v>1692</v>
      </c>
      <c r="B1111" s="186"/>
      <c r="C1111" s="187" t="s">
        <v>1050</v>
      </c>
      <c r="D1111" s="188" t="s">
        <v>49</v>
      </c>
      <c r="E1111" s="180" t="s">
        <v>444</v>
      </c>
      <c r="F1111" s="180"/>
      <c r="G1111" s="180"/>
      <c r="H1111" s="180">
        <f t="shared" si="69"/>
        <v>0</v>
      </c>
      <c r="I1111" s="181">
        <f t="shared" si="70"/>
        <v>0</v>
      </c>
      <c r="J1111" s="182">
        <f t="shared" si="71"/>
        <v>0</v>
      </c>
      <c r="K1111" s="180">
        <f t="shared" si="72"/>
        <v>0</v>
      </c>
      <c r="L1111" s="183"/>
      <c r="M1111" s="184"/>
    </row>
    <row r="1112" spans="1:13">
      <c r="A1112" s="185" t="s">
        <v>1693</v>
      </c>
      <c r="B1112" s="186"/>
      <c r="C1112" s="187" t="s">
        <v>587</v>
      </c>
      <c r="D1112" s="188" t="s">
        <v>49</v>
      </c>
      <c r="E1112" s="180" t="s">
        <v>444</v>
      </c>
      <c r="F1112" s="180"/>
      <c r="G1112" s="180"/>
      <c r="H1112" s="180">
        <f t="shared" si="69"/>
        <v>0</v>
      </c>
      <c r="I1112" s="181">
        <f t="shared" si="70"/>
        <v>0</v>
      </c>
      <c r="J1112" s="182">
        <f t="shared" si="71"/>
        <v>0</v>
      </c>
      <c r="K1112" s="180">
        <f t="shared" si="72"/>
        <v>0</v>
      </c>
      <c r="L1112" s="183"/>
      <c r="M1112" s="184"/>
    </row>
    <row r="1113" spans="1:13">
      <c r="A1113" s="185" t="s">
        <v>1694</v>
      </c>
      <c r="B1113" s="186"/>
      <c r="C1113" s="187" t="s">
        <v>589</v>
      </c>
      <c r="D1113" s="188" t="s">
        <v>49</v>
      </c>
      <c r="E1113" s="180" t="s">
        <v>196</v>
      </c>
      <c r="F1113" s="180"/>
      <c r="G1113" s="180"/>
      <c r="H1113" s="180">
        <f t="shared" si="69"/>
        <v>0</v>
      </c>
      <c r="I1113" s="181">
        <f t="shared" si="70"/>
        <v>0</v>
      </c>
      <c r="J1113" s="182">
        <f t="shared" si="71"/>
        <v>0</v>
      </c>
      <c r="K1113" s="180">
        <f t="shared" si="72"/>
        <v>0</v>
      </c>
      <c r="L1113" s="183"/>
      <c r="M1113" s="184"/>
    </row>
    <row r="1114" spans="1:13">
      <c r="A1114" s="185" t="s">
        <v>1695</v>
      </c>
      <c r="B1114" s="186"/>
      <c r="C1114" s="187" t="s">
        <v>999</v>
      </c>
      <c r="D1114" s="188" t="s">
        <v>49</v>
      </c>
      <c r="E1114" s="180" t="s">
        <v>195</v>
      </c>
      <c r="F1114" s="180"/>
      <c r="G1114" s="180"/>
      <c r="H1114" s="180">
        <f t="shared" si="69"/>
        <v>0</v>
      </c>
      <c r="I1114" s="181">
        <f t="shared" si="70"/>
        <v>0</v>
      </c>
      <c r="J1114" s="182">
        <f t="shared" si="71"/>
        <v>0</v>
      </c>
      <c r="K1114" s="180">
        <f t="shared" si="72"/>
        <v>0</v>
      </c>
      <c r="L1114" s="183"/>
      <c r="M1114" s="184"/>
    </row>
    <row r="1115" spans="1:13">
      <c r="A1115" s="185" t="s">
        <v>1696</v>
      </c>
      <c r="B1115" s="186"/>
      <c r="C1115" s="187" t="s">
        <v>466</v>
      </c>
      <c r="D1115" s="188" t="s">
        <v>49</v>
      </c>
      <c r="E1115" s="180" t="s">
        <v>196</v>
      </c>
      <c r="F1115" s="180"/>
      <c r="G1115" s="180"/>
      <c r="H1115" s="180">
        <f t="shared" si="69"/>
        <v>0</v>
      </c>
      <c r="I1115" s="181">
        <f t="shared" si="70"/>
        <v>0</v>
      </c>
      <c r="J1115" s="182">
        <f t="shared" si="71"/>
        <v>0</v>
      </c>
      <c r="K1115" s="180">
        <f t="shared" si="72"/>
        <v>0</v>
      </c>
      <c r="L1115" s="183"/>
      <c r="M1115" s="184"/>
    </row>
    <row r="1116" spans="1:13">
      <c r="A1116" s="185" t="s">
        <v>1697</v>
      </c>
      <c r="B1116" s="186"/>
      <c r="C1116" s="187" t="s">
        <v>505</v>
      </c>
      <c r="D1116" s="188" t="s">
        <v>49</v>
      </c>
      <c r="E1116" s="180" t="s">
        <v>196</v>
      </c>
      <c r="F1116" s="180"/>
      <c r="G1116" s="180"/>
      <c r="H1116" s="180">
        <f t="shared" si="69"/>
        <v>0</v>
      </c>
      <c r="I1116" s="181">
        <f t="shared" si="70"/>
        <v>0</v>
      </c>
      <c r="J1116" s="182">
        <f t="shared" si="71"/>
        <v>0</v>
      </c>
      <c r="K1116" s="180">
        <f t="shared" si="72"/>
        <v>0</v>
      </c>
      <c r="L1116" s="183"/>
      <c r="M1116" s="184"/>
    </row>
    <row r="1117" spans="1:13">
      <c r="A1117" s="185" t="s">
        <v>1698</v>
      </c>
      <c r="B1117" s="186"/>
      <c r="C1117" s="187" t="s">
        <v>467</v>
      </c>
      <c r="D1117" s="188" t="s">
        <v>49</v>
      </c>
      <c r="E1117" s="180" t="s">
        <v>196</v>
      </c>
      <c r="F1117" s="180"/>
      <c r="G1117" s="180"/>
      <c r="H1117" s="180">
        <f t="shared" si="69"/>
        <v>0</v>
      </c>
      <c r="I1117" s="181">
        <f t="shared" si="70"/>
        <v>0</v>
      </c>
      <c r="J1117" s="182">
        <f t="shared" si="71"/>
        <v>0</v>
      </c>
      <c r="K1117" s="180">
        <f t="shared" si="72"/>
        <v>0</v>
      </c>
      <c r="L1117" s="183"/>
      <c r="M1117" s="184"/>
    </row>
    <row r="1118" spans="1:13">
      <c r="A1118" s="185" t="s">
        <v>1699</v>
      </c>
      <c r="B1118" s="186"/>
      <c r="C1118" s="187" t="s">
        <v>468</v>
      </c>
      <c r="D1118" s="188" t="s">
        <v>49</v>
      </c>
      <c r="E1118" s="180" t="s">
        <v>196</v>
      </c>
      <c r="F1118" s="180"/>
      <c r="G1118" s="180"/>
      <c r="H1118" s="180">
        <f t="shared" si="69"/>
        <v>0</v>
      </c>
      <c r="I1118" s="181">
        <f t="shared" si="70"/>
        <v>0</v>
      </c>
      <c r="J1118" s="182">
        <f t="shared" si="71"/>
        <v>0</v>
      </c>
      <c r="K1118" s="180">
        <f t="shared" si="72"/>
        <v>0</v>
      </c>
      <c r="L1118" s="183"/>
      <c r="M1118" s="184"/>
    </row>
    <row r="1119" spans="1:13">
      <c r="A1119" s="185" t="s">
        <v>1700</v>
      </c>
      <c r="B1119" s="186"/>
      <c r="C1119" s="187" t="s">
        <v>469</v>
      </c>
      <c r="D1119" s="188" t="s">
        <v>49</v>
      </c>
      <c r="E1119" s="180" t="s">
        <v>196</v>
      </c>
      <c r="F1119" s="180"/>
      <c r="G1119" s="180"/>
      <c r="H1119" s="180">
        <f t="shared" si="69"/>
        <v>0</v>
      </c>
      <c r="I1119" s="181">
        <f t="shared" si="70"/>
        <v>0</v>
      </c>
      <c r="J1119" s="182">
        <f t="shared" si="71"/>
        <v>0</v>
      </c>
      <c r="K1119" s="180">
        <f t="shared" si="72"/>
        <v>0</v>
      </c>
      <c r="L1119" s="183"/>
      <c r="M1119" s="184"/>
    </row>
    <row r="1120" spans="1:13">
      <c r="A1120" s="185" t="s">
        <v>1701</v>
      </c>
      <c r="B1120" s="186"/>
      <c r="C1120" s="187" t="s">
        <v>470</v>
      </c>
      <c r="D1120" s="188" t="s">
        <v>49</v>
      </c>
      <c r="E1120" s="180" t="s">
        <v>196</v>
      </c>
      <c r="F1120" s="180"/>
      <c r="G1120" s="180"/>
      <c r="H1120" s="180">
        <f t="shared" si="69"/>
        <v>0</v>
      </c>
      <c r="I1120" s="181">
        <f t="shared" si="70"/>
        <v>0</v>
      </c>
      <c r="J1120" s="182">
        <f t="shared" si="71"/>
        <v>0</v>
      </c>
      <c r="K1120" s="180">
        <f t="shared" si="72"/>
        <v>0</v>
      </c>
      <c r="L1120" s="183"/>
      <c r="M1120" s="184"/>
    </row>
    <row r="1121" spans="1:13">
      <c r="A1121" s="185" t="s">
        <v>1702</v>
      </c>
      <c r="B1121" s="186"/>
      <c r="C1121" s="187" t="s">
        <v>472</v>
      </c>
      <c r="D1121" s="188" t="s">
        <v>49</v>
      </c>
      <c r="E1121" s="180" t="s">
        <v>196</v>
      </c>
      <c r="F1121" s="180"/>
      <c r="G1121" s="180"/>
      <c r="H1121" s="180">
        <f t="shared" si="69"/>
        <v>0</v>
      </c>
      <c r="I1121" s="181">
        <f t="shared" si="70"/>
        <v>0</v>
      </c>
      <c r="J1121" s="182">
        <f t="shared" si="71"/>
        <v>0</v>
      </c>
      <c r="K1121" s="180">
        <f t="shared" si="72"/>
        <v>0</v>
      </c>
      <c r="L1121" s="183"/>
      <c r="M1121" s="184"/>
    </row>
    <row r="1122" spans="1:13">
      <c r="A1122" s="185" t="s">
        <v>1703</v>
      </c>
      <c r="B1122" s="186"/>
      <c r="C1122" s="187" t="s">
        <v>1063</v>
      </c>
      <c r="D1122" s="188" t="s">
        <v>49</v>
      </c>
      <c r="E1122" s="180" t="s">
        <v>444</v>
      </c>
      <c r="F1122" s="180"/>
      <c r="G1122" s="180"/>
      <c r="H1122" s="180">
        <f t="shared" si="69"/>
        <v>0</v>
      </c>
      <c r="I1122" s="181">
        <f t="shared" si="70"/>
        <v>0</v>
      </c>
      <c r="J1122" s="182">
        <f t="shared" si="71"/>
        <v>0</v>
      </c>
      <c r="K1122" s="180">
        <f t="shared" si="72"/>
        <v>0</v>
      </c>
      <c r="L1122" s="183"/>
      <c r="M1122" s="184"/>
    </row>
    <row r="1123" spans="1:13">
      <c r="A1123" s="185" t="s">
        <v>1704</v>
      </c>
      <c r="B1123" s="186"/>
      <c r="C1123" s="187" t="s">
        <v>958</v>
      </c>
      <c r="D1123" s="188" t="s">
        <v>49</v>
      </c>
      <c r="E1123" s="180" t="s">
        <v>488</v>
      </c>
      <c r="F1123" s="180"/>
      <c r="G1123" s="180"/>
      <c r="H1123" s="180">
        <f t="shared" si="69"/>
        <v>0</v>
      </c>
      <c r="I1123" s="181">
        <f t="shared" si="70"/>
        <v>0</v>
      </c>
      <c r="J1123" s="182">
        <f t="shared" si="71"/>
        <v>0</v>
      </c>
      <c r="K1123" s="180">
        <f t="shared" si="72"/>
        <v>0</v>
      </c>
      <c r="L1123" s="183"/>
      <c r="M1123" s="184"/>
    </row>
    <row r="1124" spans="1:13">
      <c r="A1124" s="185" t="s">
        <v>1705</v>
      </c>
      <c r="B1124" s="186"/>
      <c r="C1124" s="187" t="s">
        <v>960</v>
      </c>
      <c r="D1124" s="188" t="s">
        <v>49</v>
      </c>
      <c r="E1124" s="180" t="s">
        <v>196</v>
      </c>
      <c r="F1124" s="180"/>
      <c r="G1124" s="180"/>
      <c r="H1124" s="180">
        <f t="shared" si="69"/>
        <v>0</v>
      </c>
      <c r="I1124" s="181">
        <f t="shared" si="70"/>
        <v>0</v>
      </c>
      <c r="J1124" s="182">
        <f t="shared" si="71"/>
        <v>0</v>
      </c>
      <c r="K1124" s="180">
        <f t="shared" si="72"/>
        <v>0</v>
      </c>
      <c r="L1124" s="183"/>
      <c r="M1124" s="184"/>
    </row>
    <row r="1125" spans="1:13">
      <c r="A1125" s="185"/>
      <c r="B1125" s="186"/>
      <c r="C1125" s="187"/>
      <c r="D1125" s="188"/>
      <c r="E1125" s="180"/>
      <c r="F1125" s="180"/>
      <c r="G1125" s="180"/>
      <c r="H1125" s="180">
        <f t="shared" si="69"/>
        <v>0</v>
      </c>
      <c r="I1125" s="181">
        <f t="shared" si="70"/>
        <v>0</v>
      </c>
      <c r="J1125" s="182">
        <f t="shared" si="71"/>
        <v>0</v>
      </c>
      <c r="K1125" s="180">
        <f t="shared" si="72"/>
        <v>0</v>
      </c>
      <c r="L1125" s="183"/>
      <c r="M1125" s="184"/>
    </row>
    <row r="1126" spans="1:13">
      <c r="A1126" s="175" t="s">
        <v>1706</v>
      </c>
      <c r="B1126" s="186"/>
      <c r="C1126" s="177" t="s">
        <v>1707</v>
      </c>
      <c r="D1126" s="178" t="s">
        <v>49</v>
      </c>
      <c r="E1126" s="189">
        <v>1</v>
      </c>
      <c r="F1126" s="180"/>
      <c r="G1126" s="180"/>
      <c r="H1126" s="180">
        <f t="shared" si="69"/>
        <v>0</v>
      </c>
      <c r="I1126" s="181">
        <f t="shared" si="70"/>
        <v>0</v>
      </c>
      <c r="J1126" s="182">
        <f t="shared" si="71"/>
        <v>0</v>
      </c>
      <c r="K1126" s="180">
        <f t="shared" si="72"/>
        <v>0</v>
      </c>
      <c r="L1126" s="183"/>
      <c r="M1126" s="184"/>
    </row>
    <row r="1127" spans="1:13">
      <c r="A1127" s="185" t="s">
        <v>1708</v>
      </c>
      <c r="B1127" s="186"/>
      <c r="C1127" s="187" t="s">
        <v>526</v>
      </c>
      <c r="D1127" s="188" t="s">
        <v>49</v>
      </c>
      <c r="E1127" s="180" t="s">
        <v>196</v>
      </c>
      <c r="F1127" s="180"/>
      <c r="G1127" s="180"/>
      <c r="H1127" s="180">
        <f t="shared" si="69"/>
        <v>0</v>
      </c>
      <c r="I1127" s="181">
        <f t="shared" si="70"/>
        <v>0</v>
      </c>
      <c r="J1127" s="182">
        <f t="shared" si="71"/>
        <v>0</v>
      </c>
      <c r="K1127" s="180">
        <f t="shared" si="72"/>
        <v>0</v>
      </c>
      <c r="L1127" s="183"/>
      <c r="M1127" s="184"/>
    </row>
    <row r="1128" spans="1:13">
      <c r="A1128" s="185" t="s">
        <v>1709</v>
      </c>
      <c r="B1128" s="186"/>
      <c r="C1128" s="187" t="s">
        <v>793</v>
      </c>
      <c r="D1128" s="188" t="s">
        <v>49</v>
      </c>
      <c r="E1128" s="180" t="s">
        <v>444</v>
      </c>
      <c r="F1128" s="180"/>
      <c r="G1128" s="180"/>
      <c r="H1128" s="180">
        <f t="shared" si="69"/>
        <v>0</v>
      </c>
      <c r="I1128" s="181">
        <f t="shared" si="70"/>
        <v>0</v>
      </c>
      <c r="J1128" s="182">
        <f t="shared" si="71"/>
        <v>0</v>
      </c>
      <c r="K1128" s="180">
        <f t="shared" si="72"/>
        <v>0</v>
      </c>
      <c r="L1128" s="183"/>
      <c r="M1128" s="184"/>
    </row>
    <row r="1129" spans="1:13" ht="20.399999999999999">
      <c r="A1129" s="185" t="s">
        <v>1710</v>
      </c>
      <c r="B1129" s="186"/>
      <c r="C1129" s="187" t="s">
        <v>528</v>
      </c>
      <c r="D1129" s="188" t="s">
        <v>49</v>
      </c>
      <c r="E1129" s="180" t="s">
        <v>196</v>
      </c>
      <c r="F1129" s="180"/>
      <c r="G1129" s="180"/>
      <c r="H1129" s="180">
        <f t="shared" si="69"/>
        <v>0</v>
      </c>
      <c r="I1129" s="181">
        <f t="shared" si="70"/>
        <v>0</v>
      </c>
      <c r="J1129" s="182">
        <f t="shared" si="71"/>
        <v>0</v>
      </c>
      <c r="K1129" s="180">
        <f t="shared" si="72"/>
        <v>0</v>
      </c>
      <c r="L1129" s="183"/>
      <c r="M1129" s="184"/>
    </row>
    <row r="1130" spans="1:13">
      <c r="A1130" s="185" t="s">
        <v>1711</v>
      </c>
      <c r="B1130" s="186"/>
      <c r="C1130" s="187" t="s">
        <v>441</v>
      </c>
      <c r="D1130" s="188" t="s">
        <v>49</v>
      </c>
      <c r="E1130" s="180" t="s">
        <v>1018</v>
      </c>
      <c r="F1130" s="180"/>
      <c r="G1130" s="180"/>
      <c r="H1130" s="180">
        <f t="shared" si="69"/>
        <v>0</v>
      </c>
      <c r="I1130" s="181">
        <f t="shared" si="70"/>
        <v>0</v>
      </c>
      <c r="J1130" s="182">
        <f t="shared" si="71"/>
        <v>0</v>
      </c>
      <c r="K1130" s="180">
        <f t="shared" si="72"/>
        <v>0</v>
      </c>
      <c r="L1130" s="183"/>
      <c r="M1130" s="184"/>
    </row>
    <row r="1131" spans="1:13">
      <c r="A1131" s="185" t="s">
        <v>1712</v>
      </c>
      <c r="B1131" s="186"/>
      <c r="C1131" s="187" t="s">
        <v>442</v>
      </c>
      <c r="D1131" s="188" t="s">
        <v>49</v>
      </c>
      <c r="E1131" s="180" t="s">
        <v>1020</v>
      </c>
      <c r="F1131" s="180"/>
      <c r="G1131" s="180"/>
      <c r="H1131" s="180">
        <f t="shared" si="69"/>
        <v>0</v>
      </c>
      <c r="I1131" s="181">
        <f t="shared" si="70"/>
        <v>0</v>
      </c>
      <c r="J1131" s="182">
        <f t="shared" si="71"/>
        <v>0</v>
      </c>
      <c r="K1131" s="180">
        <f t="shared" si="72"/>
        <v>0</v>
      </c>
      <c r="L1131" s="183"/>
      <c r="M1131" s="184"/>
    </row>
    <row r="1132" spans="1:13">
      <c r="A1132" s="185" t="s">
        <v>1713</v>
      </c>
      <c r="B1132" s="186"/>
      <c r="C1132" s="187" t="s">
        <v>443</v>
      </c>
      <c r="D1132" s="188" t="s">
        <v>49</v>
      </c>
      <c r="E1132" s="180" t="s">
        <v>1020</v>
      </c>
      <c r="F1132" s="180"/>
      <c r="G1132" s="180"/>
      <c r="H1132" s="180">
        <f t="shared" si="69"/>
        <v>0</v>
      </c>
      <c r="I1132" s="181">
        <f t="shared" si="70"/>
        <v>0</v>
      </c>
      <c r="J1132" s="182">
        <f t="shared" si="71"/>
        <v>0</v>
      </c>
      <c r="K1132" s="180">
        <f t="shared" si="72"/>
        <v>0</v>
      </c>
      <c r="L1132" s="183"/>
      <c r="M1132" s="184"/>
    </row>
    <row r="1133" spans="1:13">
      <c r="A1133" s="185" t="s">
        <v>1714</v>
      </c>
      <c r="B1133" s="186"/>
      <c r="C1133" s="187" t="s">
        <v>535</v>
      </c>
      <c r="D1133" s="188" t="s">
        <v>49</v>
      </c>
      <c r="E1133" s="180" t="s">
        <v>196</v>
      </c>
      <c r="F1133" s="180"/>
      <c r="G1133" s="180"/>
      <c r="H1133" s="180">
        <f t="shared" si="69"/>
        <v>0</v>
      </c>
      <c r="I1133" s="181">
        <f t="shared" si="70"/>
        <v>0</v>
      </c>
      <c r="J1133" s="182">
        <f t="shared" si="71"/>
        <v>0</v>
      </c>
      <c r="K1133" s="180">
        <f t="shared" si="72"/>
        <v>0</v>
      </c>
      <c r="L1133" s="183"/>
      <c r="M1133" s="184"/>
    </row>
    <row r="1134" spans="1:13">
      <c r="A1134" s="185" t="s">
        <v>1715</v>
      </c>
      <c r="B1134" s="186"/>
      <c r="C1134" s="187" t="s">
        <v>807</v>
      </c>
      <c r="D1134" s="188" t="s">
        <v>49</v>
      </c>
      <c r="E1134" s="180" t="s">
        <v>458</v>
      </c>
      <c r="F1134" s="180"/>
      <c r="G1134" s="180"/>
      <c r="H1134" s="180">
        <f t="shared" si="69"/>
        <v>0</v>
      </c>
      <c r="I1134" s="181">
        <f t="shared" si="70"/>
        <v>0</v>
      </c>
      <c r="J1134" s="182">
        <f t="shared" si="71"/>
        <v>0</v>
      </c>
      <c r="K1134" s="180">
        <f t="shared" si="72"/>
        <v>0</v>
      </c>
      <c r="L1134" s="183"/>
      <c r="M1134" s="184"/>
    </row>
    <row r="1135" spans="1:13">
      <c r="A1135" s="185" t="s">
        <v>1716</v>
      </c>
      <c r="B1135" s="186"/>
      <c r="C1135" s="187" t="s">
        <v>445</v>
      </c>
      <c r="D1135" s="188" t="s">
        <v>49</v>
      </c>
      <c r="E1135" s="180" t="s">
        <v>193</v>
      </c>
      <c r="F1135" s="180"/>
      <c r="G1135" s="180"/>
      <c r="H1135" s="180">
        <f t="shared" si="69"/>
        <v>0</v>
      </c>
      <c r="I1135" s="181">
        <f t="shared" si="70"/>
        <v>0</v>
      </c>
      <c r="J1135" s="182">
        <f t="shared" si="71"/>
        <v>0</v>
      </c>
      <c r="K1135" s="180">
        <f t="shared" si="72"/>
        <v>0</v>
      </c>
      <c r="L1135" s="183"/>
      <c r="M1135" s="184"/>
    </row>
    <row r="1136" spans="1:13">
      <c r="A1136" s="185" t="s">
        <v>1717</v>
      </c>
      <c r="B1136" s="186"/>
      <c r="C1136" s="187" t="s">
        <v>446</v>
      </c>
      <c r="D1136" s="188" t="s">
        <v>49</v>
      </c>
      <c r="E1136" s="180" t="s">
        <v>1718</v>
      </c>
      <c r="F1136" s="180"/>
      <c r="G1136" s="180"/>
      <c r="H1136" s="180">
        <f t="shared" si="69"/>
        <v>0</v>
      </c>
      <c r="I1136" s="181">
        <f t="shared" si="70"/>
        <v>0</v>
      </c>
      <c r="J1136" s="182">
        <f t="shared" si="71"/>
        <v>0</v>
      </c>
      <c r="K1136" s="180">
        <f t="shared" si="72"/>
        <v>0</v>
      </c>
      <c r="L1136" s="183"/>
      <c r="M1136" s="184"/>
    </row>
    <row r="1137" spans="1:13">
      <c r="A1137" s="185" t="s">
        <v>1719</v>
      </c>
      <c r="B1137" s="186"/>
      <c r="C1137" s="187" t="s">
        <v>1028</v>
      </c>
      <c r="D1137" s="188" t="s">
        <v>49</v>
      </c>
      <c r="E1137" s="180" t="s">
        <v>444</v>
      </c>
      <c r="F1137" s="180"/>
      <c r="G1137" s="180"/>
      <c r="H1137" s="180">
        <f t="shared" si="69"/>
        <v>0</v>
      </c>
      <c r="I1137" s="181">
        <f t="shared" si="70"/>
        <v>0</v>
      </c>
      <c r="J1137" s="182">
        <f t="shared" si="71"/>
        <v>0</v>
      </c>
      <c r="K1137" s="180">
        <f t="shared" si="72"/>
        <v>0</v>
      </c>
      <c r="L1137" s="183"/>
      <c r="M1137" s="184"/>
    </row>
    <row r="1138" spans="1:13">
      <c r="A1138" s="185" t="s">
        <v>1720</v>
      </c>
      <c r="B1138" s="186"/>
      <c r="C1138" s="187" t="s">
        <v>448</v>
      </c>
      <c r="D1138" s="188" t="s">
        <v>49</v>
      </c>
      <c r="E1138" s="180" t="s">
        <v>878</v>
      </c>
      <c r="F1138" s="180"/>
      <c r="G1138" s="180"/>
      <c r="H1138" s="180">
        <f t="shared" si="69"/>
        <v>0</v>
      </c>
      <c r="I1138" s="181">
        <f t="shared" si="70"/>
        <v>0</v>
      </c>
      <c r="J1138" s="182">
        <f t="shared" si="71"/>
        <v>0</v>
      </c>
      <c r="K1138" s="180">
        <f t="shared" si="72"/>
        <v>0</v>
      </c>
      <c r="L1138" s="183"/>
      <c r="M1138" s="184"/>
    </row>
    <row r="1139" spans="1:13">
      <c r="A1139" s="185" t="s">
        <v>1721</v>
      </c>
      <c r="B1139" s="186"/>
      <c r="C1139" s="187" t="s">
        <v>450</v>
      </c>
      <c r="D1139" s="188" t="s">
        <v>49</v>
      </c>
      <c r="E1139" s="180" t="s">
        <v>449</v>
      </c>
      <c r="F1139" s="180"/>
      <c r="G1139" s="180"/>
      <c r="H1139" s="180">
        <f t="shared" si="69"/>
        <v>0</v>
      </c>
      <c r="I1139" s="181">
        <f t="shared" si="70"/>
        <v>0</v>
      </c>
      <c r="J1139" s="182">
        <f t="shared" si="71"/>
        <v>0</v>
      </c>
      <c r="K1139" s="180">
        <f t="shared" si="72"/>
        <v>0</v>
      </c>
      <c r="L1139" s="183"/>
      <c r="M1139" s="184"/>
    </row>
    <row r="1140" spans="1:13">
      <c r="A1140" s="185" t="s">
        <v>1722</v>
      </c>
      <c r="B1140" s="186"/>
      <c r="C1140" s="187" t="s">
        <v>451</v>
      </c>
      <c r="D1140" s="188" t="s">
        <v>49</v>
      </c>
      <c r="E1140" s="180" t="s">
        <v>447</v>
      </c>
      <c r="F1140" s="180"/>
      <c r="G1140" s="180"/>
      <c r="H1140" s="180">
        <f t="shared" si="69"/>
        <v>0</v>
      </c>
      <c r="I1140" s="181">
        <f t="shared" si="70"/>
        <v>0</v>
      </c>
      <c r="J1140" s="182">
        <f t="shared" si="71"/>
        <v>0</v>
      </c>
      <c r="K1140" s="180">
        <f t="shared" si="72"/>
        <v>0</v>
      </c>
      <c r="L1140" s="183"/>
      <c r="M1140" s="184"/>
    </row>
    <row r="1141" spans="1:13" ht="20.399999999999999">
      <c r="A1141" s="185" t="s">
        <v>1723</v>
      </c>
      <c r="B1141" s="186"/>
      <c r="C1141" s="187" t="s">
        <v>1587</v>
      </c>
      <c r="D1141" s="188" t="s">
        <v>49</v>
      </c>
      <c r="E1141" s="180" t="s">
        <v>196</v>
      </c>
      <c r="F1141" s="180"/>
      <c r="G1141" s="180"/>
      <c r="H1141" s="180">
        <f t="shared" si="69"/>
        <v>0</v>
      </c>
      <c r="I1141" s="181">
        <f t="shared" si="70"/>
        <v>0</v>
      </c>
      <c r="J1141" s="182">
        <f t="shared" si="71"/>
        <v>0</v>
      </c>
      <c r="K1141" s="180">
        <f t="shared" si="72"/>
        <v>0</v>
      </c>
      <c r="L1141" s="183"/>
      <c r="M1141" s="184"/>
    </row>
    <row r="1142" spans="1:13" ht="20.399999999999999">
      <c r="A1142" s="185" t="s">
        <v>1724</v>
      </c>
      <c r="B1142" s="186"/>
      <c r="C1142" s="187" t="s">
        <v>1035</v>
      </c>
      <c r="D1142" s="188" t="s">
        <v>49</v>
      </c>
      <c r="E1142" s="180" t="s">
        <v>444</v>
      </c>
      <c r="F1142" s="180"/>
      <c r="G1142" s="180"/>
      <c r="H1142" s="180">
        <f t="shared" si="69"/>
        <v>0</v>
      </c>
      <c r="I1142" s="181">
        <f t="shared" si="70"/>
        <v>0</v>
      </c>
      <c r="J1142" s="182">
        <f t="shared" si="71"/>
        <v>0</v>
      </c>
      <c r="K1142" s="180">
        <f t="shared" si="72"/>
        <v>0</v>
      </c>
      <c r="L1142" s="183"/>
      <c r="M1142" s="184"/>
    </row>
    <row r="1143" spans="1:13">
      <c r="A1143" s="185" t="s">
        <v>1725</v>
      </c>
      <c r="B1143" s="186"/>
      <c r="C1143" s="187" t="s">
        <v>626</v>
      </c>
      <c r="D1143" s="188" t="s">
        <v>49</v>
      </c>
      <c r="E1143" s="180" t="s">
        <v>444</v>
      </c>
      <c r="F1143" s="180"/>
      <c r="G1143" s="180"/>
      <c r="H1143" s="180">
        <f t="shared" si="69"/>
        <v>0</v>
      </c>
      <c r="I1143" s="181">
        <f t="shared" si="70"/>
        <v>0</v>
      </c>
      <c r="J1143" s="182">
        <f t="shared" si="71"/>
        <v>0</v>
      </c>
      <c r="K1143" s="180">
        <f t="shared" si="72"/>
        <v>0</v>
      </c>
      <c r="L1143" s="183"/>
      <c r="M1143" s="184"/>
    </row>
    <row r="1144" spans="1:13">
      <c r="A1144" s="185" t="s">
        <v>1726</v>
      </c>
      <c r="B1144" s="186"/>
      <c r="C1144" s="187" t="s">
        <v>461</v>
      </c>
      <c r="D1144" s="188" t="s">
        <v>49</v>
      </c>
      <c r="E1144" s="180" t="s">
        <v>196</v>
      </c>
      <c r="F1144" s="180"/>
      <c r="G1144" s="180"/>
      <c r="H1144" s="180">
        <f t="shared" si="69"/>
        <v>0</v>
      </c>
      <c r="I1144" s="181">
        <f t="shared" si="70"/>
        <v>0</v>
      </c>
      <c r="J1144" s="182">
        <f t="shared" si="71"/>
        <v>0</v>
      </c>
      <c r="K1144" s="180">
        <f t="shared" si="72"/>
        <v>0</v>
      </c>
      <c r="L1144" s="183"/>
      <c r="M1144" s="184"/>
    </row>
    <row r="1145" spans="1:13">
      <c r="A1145" s="185" t="s">
        <v>1727</v>
      </c>
      <c r="B1145" s="186"/>
      <c r="C1145" s="187" t="s">
        <v>462</v>
      </c>
      <c r="D1145" s="188" t="s">
        <v>49</v>
      </c>
      <c r="E1145" s="180" t="s">
        <v>196</v>
      </c>
      <c r="F1145" s="180"/>
      <c r="G1145" s="180"/>
      <c r="H1145" s="180">
        <f t="shared" si="69"/>
        <v>0</v>
      </c>
      <c r="I1145" s="181">
        <f t="shared" si="70"/>
        <v>0</v>
      </c>
      <c r="J1145" s="182">
        <f t="shared" si="71"/>
        <v>0</v>
      </c>
      <c r="K1145" s="180">
        <f t="shared" si="72"/>
        <v>0</v>
      </c>
      <c r="L1145" s="183"/>
      <c r="M1145" s="184"/>
    </row>
    <row r="1146" spans="1:13">
      <c r="A1146" s="185" t="s">
        <v>1728</v>
      </c>
      <c r="B1146" s="186"/>
      <c r="C1146" s="187" t="s">
        <v>572</v>
      </c>
      <c r="D1146" s="188" t="s">
        <v>49</v>
      </c>
      <c r="E1146" s="180" t="s">
        <v>447</v>
      </c>
      <c r="F1146" s="180"/>
      <c r="G1146" s="180"/>
      <c r="H1146" s="180">
        <f t="shared" si="69"/>
        <v>0</v>
      </c>
      <c r="I1146" s="181">
        <f t="shared" si="70"/>
        <v>0</v>
      </c>
      <c r="J1146" s="182">
        <f t="shared" si="71"/>
        <v>0</v>
      </c>
      <c r="K1146" s="180">
        <f t="shared" si="72"/>
        <v>0</v>
      </c>
      <c r="L1146" s="183"/>
      <c r="M1146" s="184"/>
    </row>
    <row r="1147" spans="1:13">
      <c r="A1147" s="185" t="s">
        <v>1729</v>
      </c>
      <c r="B1147" s="186"/>
      <c r="C1147" s="187" t="s">
        <v>574</v>
      </c>
      <c r="D1147" s="188" t="s">
        <v>49</v>
      </c>
      <c r="E1147" s="180" t="s">
        <v>447</v>
      </c>
      <c r="F1147" s="180"/>
      <c r="G1147" s="180"/>
      <c r="H1147" s="180">
        <f t="shared" si="69"/>
        <v>0</v>
      </c>
      <c r="I1147" s="181">
        <f t="shared" si="70"/>
        <v>0</v>
      </c>
      <c r="J1147" s="182">
        <f t="shared" si="71"/>
        <v>0</v>
      </c>
      <c r="K1147" s="180">
        <f t="shared" si="72"/>
        <v>0</v>
      </c>
      <c r="L1147" s="183"/>
      <c r="M1147" s="184"/>
    </row>
    <row r="1148" spans="1:13">
      <c r="A1148" s="185" t="s">
        <v>1730</v>
      </c>
      <c r="B1148" s="186"/>
      <c r="C1148" s="187" t="s">
        <v>574</v>
      </c>
      <c r="D1148" s="188" t="s">
        <v>49</v>
      </c>
      <c r="E1148" s="180" t="s">
        <v>444</v>
      </c>
      <c r="F1148" s="180"/>
      <c r="G1148" s="180"/>
      <c r="H1148" s="180">
        <f t="shared" si="69"/>
        <v>0</v>
      </c>
      <c r="I1148" s="181">
        <f t="shared" si="70"/>
        <v>0</v>
      </c>
      <c r="J1148" s="182">
        <f t="shared" si="71"/>
        <v>0</v>
      </c>
      <c r="K1148" s="180">
        <f t="shared" si="72"/>
        <v>0</v>
      </c>
      <c r="L1148" s="183"/>
      <c r="M1148" s="184"/>
    </row>
    <row r="1149" spans="1:13">
      <c r="A1149" s="185" t="s">
        <v>1731</v>
      </c>
      <c r="B1149" s="186"/>
      <c r="C1149" s="187" t="s">
        <v>576</v>
      </c>
      <c r="D1149" s="188" t="s">
        <v>49</v>
      </c>
      <c r="E1149" s="180" t="s">
        <v>458</v>
      </c>
      <c r="F1149" s="180"/>
      <c r="G1149" s="180"/>
      <c r="H1149" s="180">
        <f t="shared" si="69"/>
        <v>0</v>
      </c>
      <c r="I1149" s="181">
        <f t="shared" si="70"/>
        <v>0</v>
      </c>
      <c r="J1149" s="182">
        <f t="shared" si="71"/>
        <v>0</v>
      </c>
      <c r="K1149" s="180">
        <f t="shared" si="72"/>
        <v>0</v>
      </c>
      <c r="L1149" s="183"/>
      <c r="M1149" s="184"/>
    </row>
    <row r="1150" spans="1:13">
      <c r="A1150" s="185" t="s">
        <v>1732</v>
      </c>
      <c r="B1150" s="186"/>
      <c r="C1150" s="187" t="s">
        <v>636</v>
      </c>
      <c r="D1150" s="188" t="s">
        <v>49</v>
      </c>
      <c r="E1150" s="180" t="s">
        <v>444</v>
      </c>
      <c r="F1150" s="180"/>
      <c r="G1150" s="180"/>
      <c r="H1150" s="180">
        <f t="shared" si="69"/>
        <v>0</v>
      </c>
      <c r="I1150" s="181">
        <f t="shared" si="70"/>
        <v>0</v>
      </c>
      <c r="J1150" s="182">
        <f t="shared" si="71"/>
        <v>0</v>
      </c>
      <c r="K1150" s="180">
        <f t="shared" si="72"/>
        <v>0</v>
      </c>
      <c r="L1150" s="183"/>
      <c r="M1150" s="184"/>
    </row>
    <row r="1151" spans="1:13">
      <c r="A1151" s="185" t="s">
        <v>1733</v>
      </c>
      <c r="B1151" s="186"/>
      <c r="C1151" s="187" t="s">
        <v>578</v>
      </c>
      <c r="D1151" s="188" t="s">
        <v>49</v>
      </c>
      <c r="E1151" s="180" t="s">
        <v>447</v>
      </c>
      <c r="F1151" s="180"/>
      <c r="G1151" s="180"/>
      <c r="H1151" s="180">
        <f t="shared" si="69"/>
        <v>0</v>
      </c>
      <c r="I1151" s="181">
        <f t="shared" si="70"/>
        <v>0</v>
      </c>
      <c r="J1151" s="182">
        <f t="shared" si="71"/>
        <v>0</v>
      </c>
      <c r="K1151" s="180">
        <f t="shared" si="72"/>
        <v>0</v>
      </c>
      <c r="L1151" s="183"/>
      <c r="M1151" s="184"/>
    </row>
    <row r="1152" spans="1:13">
      <c r="A1152" s="185" t="s">
        <v>1734</v>
      </c>
      <c r="B1152" s="188"/>
      <c r="C1152" s="187" t="s">
        <v>639</v>
      </c>
      <c r="D1152" s="188" t="s">
        <v>49</v>
      </c>
      <c r="E1152" s="180" t="s">
        <v>444</v>
      </c>
      <c r="F1152" s="180"/>
      <c r="G1152" s="180"/>
      <c r="H1152" s="180">
        <f t="shared" si="69"/>
        <v>0</v>
      </c>
      <c r="I1152" s="181">
        <f t="shared" si="70"/>
        <v>0</v>
      </c>
      <c r="J1152" s="182">
        <f t="shared" si="71"/>
        <v>0</v>
      </c>
      <c r="K1152" s="180">
        <f t="shared" si="72"/>
        <v>0</v>
      </c>
      <c r="L1152" s="183"/>
      <c r="M1152" s="184"/>
    </row>
    <row r="1153" spans="1:13">
      <c r="A1153" s="185" t="s">
        <v>1735</v>
      </c>
      <c r="B1153" s="188"/>
      <c r="C1153" s="187" t="s">
        <v>641</v>
      </c>
      <c r="D1153" s="188" t="s">
        <v>49</v>
      </c>
      <c r="E1153" s="180" t="s">
        <v>444</v>
      </c>
      <c r="F1153" s="180"/>
      <c r="G1153" s="180"/>
      <c r="H1153" s="180">
        <f t="shared" si="69"/>
        <v>0</v>
      </c>
      <c r="I1153" s="181">
        <f t="shared" si="70"/>
        <v>0</v>
      </c>
      <c r="J1153" s="182">
        <f t="shared" si="71"/>
        <v>0</v>
      </c>
      <c r="K1153" s="180">
        <f t="shared" si="72"/>
        <v>0</v>
      </c>
      <c r="L1153" s="183"/>
      <c r="M1153" s="184"/>
    </row>
    <row r="1154" spans="1:13">
      <c r="A1154" s="185" t="s">
        <v>1736</v>
      </c>
      <c r="B1154" s="186"/>
      <c r="C1154" s="187" t="s">
        <v>582</v>
      </c>
      <c r="D1154" s="188" t="s">
        <v>49</v>
      </c>
      <c r="E1154" s="180" t="s">
        <v>447</v>
      </c>
      <c r="F1154" s="180"/>
      <c r="G1154" s="180"/>
      <c r="H1154" s="180">
        <f t="shared" si="69"/>
        <v>0</v>
      </c>
      <c r="I1154" s="181">
        <f t="shared" si="70"/>
        <v>0</v>
      </c>
      <c r="J1154" s="182">
        <f t="shared" si="71"/>
        <v>0</v>
      </c>
      <c r="K1154" s="180">
        <f t="shared" si="72"/>
        <v>0</v>
      </c>
      <c r="L1154" s="183"/>
      <c r="M1154" s="184"/>
    </row>
    <row r="1155" spans="1:13">
      <c r="A1155" s="185" t="s">
        <v>1737</v>
      </c>
      <c r="B1155" s="186"/>
      <c r="C1155" s="187" t="s">
        <v>842</v>
      </c>
      <c r="D1155" s="188" t="s">
        <v>49</v>
      </c>
      <c r="E1155" s="180" t="s">
        <v>447</v>
      </c>
      <c r="F1155" s="180"/>
      <c r="G1155" s="180"/>
      <c r="H1155" s="180">
        <f t="shared" si="69"/>
        <v>0</v>
      </c>
      <c r="I1155" s="181">
        <f t="shared" si="70"/>
        <v>0</v>
      </c>
      <c r="J1155" s="182">
        <f t="shared" si="71"/>
        <v>0</v>
      </c>
      <c r="K1155" s="180">
        <f t="shared" si="72"/>
        <v>0</v>
      </c>
      <c r="L1155" s="183"/>
      <c r="M1155" s="184"/>
    </row>
    <row r="1156" spans="1:13">
      <c r="A1156" s="185" t="s">
        <v>1738</v>
      </c>
      <c r="B1156" s="186"/>
      <c r="C1156" s="187" t="s">
        <v>1050</v>
      </c>
      <c r="D1156" s="188" t="s">
        <v>49</v>
      </c>
      <c r="E1156" s="180" t="s">
        <v>444</v>
      </c>
      <c r="F1156" s="180"/>
      <c r="G1156" s="180"/>
      <c r="H1156" s="180">
        <f t="shared" si="69"/>
        <v>0</v>
      </c>
      <c r="I1156" s="181">
        <f t="shared" si="70"/>
        <v>0</v>
      </c>
      <c r="J1156" s="182">
        <f t="shared" si="71"/>
        <v>0</v>
      </c>
      <c r="K1156" s="180">
        <f t="shared" si="72"/>
        <v>0</v>
      </c>
      <c r="L1156" s="183"/>
      <c r="M1156" s="184"/>
    </row>
    <row r="1157" spans="1:13">
      <c r="A1157" s="185" t="s">
        <v>1739</v>
      </c>
      <c r="B1157" s="186"/>
      <c r="C1157" s="187" t="s">
        <v>587</v>
      </c>
      <c r="D1157" s="188" t="s">
        <v>49</v>
      </c>
      <c r="E1157" s="180" t="s">
        <v>444</v>
      </c>
      <c r="F1157" s="180"/>
      <c r="G1157" s="180"/>
      <c r="H1157" s="180">
        <f t="shared" si="69"/>
        <v>0</v>
      </c>
      <c r="I1157" s="181">
        <f t="shared" si="70"/>
        <v>0</v>
      </c>
      <c r="J1157" s="182">
        <f t="shared" si="71"/>
        <v>0</v>
      </c>
      <c r="K1157" s="180">
        <f t="shared" si="72"/>
        <v>0</v>
      </c>
      <c r="L1157" s="183"/>
      <c r="M1157" s="184"/>
    </row>
    <row r="1158" spans="1:13">
      <c r="A1158" s="185" t="s">
        <v>1740</v>
      </c>
      <c r="B1158" s="186"/>
      <c r="C1158" s="187" t="s">
        <v>589</v>
      </c>
      <c r="D1158" s="188" t="s">
        <v>49</v>
      </c>
      <c r="E1158" s="180" t="s">
        <v>196</v>
      </c>
      <c r="F1158" s="180"/>
      <c r="G1158" s="180"/>
      <c r="H1158" s="180">
        <f t="shared" si="69"/>
        <v>0</v>
      </c>
      <c r="I1158" s="181">
        <f t="shared" si="70"/>
        <v>0</v>
      </c>
      <c r="J1158" s="182">
        <f t="shared" si="71"/>
        <v>0</v>
      </c>
      <c r="K1158" s="180">
        <f t="shared" si="72"/>
        <v>0</v>
      </c>
      <c r="L1158" s="183"/>
      <c r="M1158" s="184"/>
    </row>
    <row r="1159" spans="1:13">
      <c r="A1159" s="185" t="s">
        <v>1741</v>
      </c>
      <c r="B1159" s="186"/>
      <c r="C1159" s="187" t="s">
        <v>999</v>
      </c>
      <c r="D1159" s="188" t="s">
        <v>49</v>
      </c>
      <c r="E1159" s="180" t="s">
        <v>195</v>
      </c>
      <c r="F1159" s="180"/>
      <c r="G1159" s="180"/>
      <c r="H1159" s="180">
        <f t="shared" si="69"/>
        <v>0</v>
      </c>
      <c r="I1159" s="181">
        <f t="shared" si="70"/>
        <v>0</v>
      </c>
      <c r="J1159" s="182">
        <f t="shared" si="71"/>
        <v>0</v>
      </c>
      <c r="K1159" s="180">
        <f t="shared" si="72"/>
        <v>0</v>
      </c>
      <c r="L1159" s="183"/>
      <c r="M1159" s="184"/>
    </row>
    <row r="1160" spans="1:13">
      <c r="A1160" s="185" t="s">
        <v>1742</v>
      </c>
      <c r="B1160" s="186"/>
      <c r="C1160" s="187" t="s">
        <v>466</v>
      </c>
      <c r="D1160" s="188" t="s">
        <v>49</v>
      </c>
      <c r="E1160" s="180" t="s">
        <v>196</v>
      </c>
      <c r="F1160" s="180"/>
      <c r="G1160" s="180"/>
      <c r="H1160" s="180">
        <f t="shared" si="69"/>
        <v>0</v>
      </c>
      <c r="I1160" s="181">
        <f t="shared" si="70"/>
        <v>0</v>
      </c>
      <c r="J1160" s="182">
        <f t="shared" si="71"/>
        <v>0</v>
      </c>
      <c r="K1160" s="180">
        <f t="shared" si="72"/>
        <v>0</v>
      </c>
      <c r="L1160" s="183"/>
      <c r="M1160" s="184"/>
    </row>
    <row r="1161" spans="1:13">
      <c r="A1161" s="185" t="s">
        <v>1743</v>
      </c>
      <c r="B1161" s="186"/>
      <c r="C1161" s="187" t="s">
        <v>505</v>
      </c>
      <c r="D1161" s="188" t="s">
        <v>49</v>
      </c>
      <c r="E1161" s="180" t="s">
        <v>196</v>
      </c>
      <c r="F1161" s="180"/>
      <c r="G1161" s="180"/>
      <c r="H1161" s="180">
        <f t="shared" si="69"/>
        <v>0</v>
      </c>
      <c r="I1161" s="181">
        <f t="shared" si="70"/>
        <v>0</v>
      </c>
      <c r="J1161" s="182">
        <f t="shared" si="71"/>
        <v>0</v>
      </c>
      <c r="K1161" s="180">
        <f t="shared" si="72"/>
        <v>0</v>
      </c>
      <c r="L1161" s="183"/>
      <c r="M1161" s="184"/>
    </row>
    <row r="1162" spans="1:13">
      <c r="A1162" s="185" t="s">
        <v>1744</v>
      </c>
      <c r="B1162" s="186"/>
      <c r="C1162" s="187" t="s">
        <v>467</v>
      </c>
      <c r="D1162" s="188" t="s">
        <v>49</v>
      </c>
      <c r="E1162" s="180" t="s">
        <v>196</v>
      </c>
      <c r="F1162" s="180"/>
      <c r="G1162" s="180"/>
      <c r="H1162" s="180">
        <f t="shared" si="69"/>
        <v>0</v>
      </c>
      <c r="I1162" s="181">
        <f t="shared" si="70"/>
        <v>0</v>
      </c>
      <c r="J1162" s="182">
        <f t="shared" si="71"/>
        <v>0</v>
      </c>
      <c r="K1162" s="180">
        <f t="shared" si="72"/>
        <v>0</v>
      </c>
      <c r="L1162" s="183"/>
      <c r="M1162" s="184"/>
    </row>
    <row r="1163" spans="1:13">
      <c r="A1163" s="185" t="s">
        <v>1745</v>
      </c>
      <c r="B1163" s="186"/>
      <c r="C1163" s="187" t="s">
        <v>468</v>
      </c>
      <c r="D1163" s="188" t="s">
        <v>49</v>
      </c>
      <c r="E1163" s="180" t="s">
        <v>196</v>
      </c>
      <c r="F1163" s="180"/>
      <c r="G1163" s="180"/>
      <c r="H1163" s="180">
        <f t="shared" si="69"/>
        <v>0</v>
      </c>
      <c r="I1163" s="181">
        <f t="shared" si="70"/>
        <v>0</v>
      </c>
      <c r="J1163" s="182">
        <f t="shared" si="71"/>
        <v>0</v>
      </c>
      <c r="K1163" s="180">
        <f t="shared" si="72"/>
        <v>0</v>
      </c>
      <c r="L1163" s="183"/>
      <c r="M1163" s="184"/>
    </row>
    <row r="1164" spans="1:13">
      <c r="A1164" s="185" t="s">
        <v>1746</v>
      </c>
      <c r="B1164" s="186"/>
      <c r="C1164" s="187" t="s">
        <v>469</v>
      </c>
      <c r="D1164" s="188" t="s">
        <v>49</v>
      </c>
      <c r="E1164" s="180" t="s">
        <v>196</v>
      </c>
      <c r="F1164" s="180"/>
      <c r="G1164" s="180"/>
      <c r="H1164" s="180">
        <f t="shared" si="69"/>
        <v>0</v>
      </c>
      <c r="I1164" s="181">
        <f t="shared" si="70"/>
        <v>0</v>
      </c>
      <c r="J1164" s="182">
        <f t="shared" si="71"/>
        <v>0</v>
      </c>
      <c r="K1164" s="180">
        <f t="shared" si="72"/>
        <v>0</v>
      </c>
      <c r="L1164" s="183"/>
      <c r="M1164" s="184"/>
    </row>
    <row r="1165" spans="1:13">
      <c r="A1165" s="185" t="s">
        <v>1747</v>
      </c>
      <c r="B1165" s="186"/>
      <c r="C1165" s="187" t="s">
        <v>470</v>
      </c>
      <c r="D1165" s="188" t="s">
        <v>49</v>
      </c>
      <c r="E1165" s="180" t="s">
        <v>196</v>
      </c>
      <c r="F1165" s="180"/>
      <c r="G1165" s="180"/>
      <c r="H1165" s="180">
        <f t="shared" ref="H1165:H1228" si="73">F1165+G1165</f>
        <v>0</v>
      </c>
      <c r="I1165" s="181">
        <f t="shared" ref="I1165:I1228" si="74">E1165*F1165</f>
        <v>0</v>
      </c>
      <c r="J1165" s="182">
        <f t="shared" ref="J1165:J1228" si="75">E1165*G1165</f>
        <v>0</v>
      </c>
      <c r="K1165" s="180">
        <f t="shared" ref="K1165:K1228" si="76">I1165+J1165</f>
        <v>0</v>
      </c>
      <c r="L1165" s="183"/>
      <c r="M1165" s="184"/>
    </row>
    <row r="1166" spans="1:13">
      <c r="A1166" s="185" t="s">
        <v>1748</v>
      </c>
      <c r="B1166" s="186"/>
      <c r="C1166" s="187" t="s">
        <v>472</v>
      </c>
      <c r="D1166" s="188" t="s">
        <v>49</v>
      </c>
      <c r="E1166" s="180" t="s">
        <v>196</v>
      </c>
      <c r="F1166" s="180"/>
      <c r="G1166" s="180"/>
      <c r="H1166" s="180">
        <f t="shared" si="73"/>
        <v>0</v>
      </c>
      <c r="I1166" s="181">
        <f t="shared" si="74"/>
        <v>0</v>
      </c>
      <c r="J1166" s="182">
        <f t="shared" si="75"/>
        <v>0</v>
      </c>
      <c r="K1166" s="180">
        <f t="shared" si="76"/>
        <v>0</v>
      </c>
      <c r="L1166" s="183"/>
      <c r="M1166" s="184"/>
    </row>
    <row r="1167" spans="1:13">
      <c r="A1167" s="185" t="s">
        <v>1749</v>
      </c>
      <c r="B1167" s="186"/>
      <c r="C1167" s="187" t="s">
        <v>1063</v>
      </c>
      <c r="D1167" s="188" t="s">
        <v>49</v>
      </c>
      <c r="E1167" s="180" t="s">
        <v>196</v>
      </c>
      <c r="F1167" s="180"/>
      <c r="G1167" s="180"/>
      <c r="H1167" s="180">
        <f t="shared" si="73"/>
        <v>0</v>
      </c>
      <c r="I1167" s="181">
        <f t="shared" si="74"/>
        <v>0</v>
      </c>
      <c r="J1167" s="182">
        <f t="shared" si="75"/>
        <v>0</v>
      </c>
      <c r="K1167" s="180">
        <f t="shared" si="76"/>
        <v>0</v>
      </c>
      <c r="L1167" s="183"/>
      <c r="M1167" s="184"/>
    </row>
    <row r="1168" spans="1:13">
      <c r="A1168" s="185" t="s">
        <v>1750</v>
      </c>
      <c r="B1168" s="186"/>
      <c r="C1168" s="187" t="s">
        <v>958</v>
      </c>
      <c r="D1168" s="188" t="s">
        <v>49</v>
      </c>
      <c r="E1168" s="180" t="s">
        <v>488</v>
      </c>
      <c r="F1168" s="180"/>
      <c r="G1168" s="180"/>
      <c r="H1168" s="180">
        <f t="shared" si="73"/>
        <v>0</v>
      </c>
      <c r="I1168" s="181">
        <f t="shared" si="74"/>
        <v>0</v>
      </c>
      <c r="J1168" s="182">
        <f t="shared" si="75"/>
        <v>0</v>
      </c>
      <c r="K1168" s="180">
        <f t="shared" si="76"/>
        <v>0</v>
      </c>
      <c r="L1168" s="183"/>
      <c r="M1168" s="184"/>
    </row>
    <row r="1169" spans="1:13">
      <c r="A1169" s="185" t="s">
        <v>1751</v>
      </c>
      <c r="B1169" s="186"/>
      <c r="C1169" s="187" t="s">
        <v>960</v>
      </c>
      <c r="D1169" s="188" t="s">
        <v>49</v>
      </c>
      <c r="E1169" s="180" t="s">
        <v>196</v>
      </c>
      <c r="F1169" s="180"/>
      <c r="G1169" s="180"/>
      <c r="H1169" s="180">
        <f t="shared" si="73"/>
        <v>0</v>
      </c>
      <c r="I1169" s="181">
        <f t="shared" si="74"/>
        <v>0</v>
      </c>
      <c r="J1169" s="182">
        <f t="shared" si="75"/>
        <v>0</v>
      </c>
      <c r="K1169" s="180">
        <f t="shared" si="76"/>
        <v>0</v>
      </c>
      <c r="L1169" s="183"/>
      <c r="M1169" s="184"/>
    </row>
    <row r="1170" spans="1:13">
      <c r="A1170" s="185"/>
      <c r="B1170" s="186"/>
      <c r="C1170" s="187"/>
      <c r="D1170" s="188"/>
      <c r="E1170" s="180"/>
      <c r="F1170" s="180"/>
      <c r="G1170" s="180"/>
      <c r="H1170" s="180">
        <f t="shared" si="73"/>
        <v>0</v>
      </c>
      <c r="I1170" s="181">
        <f t="shared" si="74"/>
        <v>0</v>
      </c>
      <c r="J1170" s="182">
        <f t="shared" si="75"/>
        <v>0</v>
      </c>
      <c r="K1170" s="180">
        <f t="shared" si="76"/>
        <v>0</v>
      </c>
      <c r="L1170" s="183"/>
      <c r="M1170" s="184"/>
    </row>
    <row r="1171" spans="1:13">
      <c r="A1171" s="175" t="s">
        <v>1752</v>
      </c>
      <c r="B1171" s="186"/>
      <c r="C1171" s="177" t="s">
        <v>1753</v>
      </c>
      <c r="D1171" s="178" t="s">
        <v>49</v>
      </c>
      <c r="E1171" s="189">
        <v>1</v>
      </c>
      <c r="F1171" s="180"/>
      <c r="G1171" s="180"/>
      <c r="H1171" s="180">
        <f t="shared" si="73"/>
        <v>0</v>
      </c>
      <c r="I1171" s="181">
        <f t="shared" si="74"/>
        <v>0</v>
      </c>
      <c r="J1171" s="182">
        <f t="shared" si="75"/>
        <v>0</v>
      </c>
      <c r="K1171" s="180">
        <f t="shared" si="76"/>
        <v>0</v>
      </c>
      <c r="L1171" s="183"/>
      <c r="M1171" s="184"/>
    </row>
    <row r="1172" spans="1:13">
      <c r="A1172" s="185" t="s">
        <v>1754</v>
      </c>
      <c r="B1172" s="186"/>
      <c r="C1172" s="187" t="s">
        <v>526</v>
      </c>
      <c r="D1172" s="188" t="s">
        <v>49</v>
      </c>
      <c r="E1172" s="180" t="s">
        <v>196</v>
      </c>
      <c r="F1172" s="180"/>
      <c r="G1172" s="180"/>
      <c r="H1172" s="180">
        <f t="shared" si="73"/>
        <v>0</v>
      </c>
      <c r="I1172" s="181">
        <f t="shared" si="74"/>
        <v>0</v>
      </c>
      <c r="J1172" s="182">
        <f t="shared" si="75"/>
        <v>0</v>
      </c>
      <c r="K1172" s="180">
        <f t="shared" si="76"/>
        <v>0</v>
      </c>
      <c r="L1172" s="183"/>
      <c r="M1172" s="184"/>
    </row>
    <row r="1173" spans="1:13">
      <c r="A1173" s="185" t="s">
        <v>1755</v>
      </c>
      <c r="B1173" s="186"/>
      <c r="C1173" s="187" t="s">
        <v>793</v>
      </c>
      <c r="D1173" s="188" t="s">
        <v>49</v>
      </c>
      <c r="E1173" s="180" t="s">
        <v>444</v>
      </c>
      <c r="F1173" s="180"/>
      <c r="G1173" s="180"/>
      <c r="H1173" s="180">
        <f t="shared" si="73"/>
        <v>0</v>
      </c>
      <c r="I1173" s="181">
        <f t="shared" si="74"/>
        <v>0</v>
      </c>
      <c r="J1173" s="182">
        <f t="shared" si="75"/>
        <v>0</v>
      </c>
      <c r="K1173" s="180">
        <f t="shared" si="76"/>
        <v>0</v>
      </c>
      <c r="L1173" s="183"/>
      <c r="M1173" s="184"/>
    </row>
    <row r="1174" spans="1:13" ht="20.399999999999999">
      <c r="A1174" s="185" t="s">
        <v>1756</v>
      </c>
      <c r="B1174" s="186"/>
      <c r="C1174" s="187" t="s">
        <v>528</v>
      </c>
      <c r="D1174" s="188" t="s">
        <v>49</v>
      </c>
      <c r="E1174" s="180" t="s">
        <v>196</v>
      </c>
      <c r="F1174" s="180"/>
      <c r="G1174" s="180"/>
      <c r="H1174" s="180">
        <f t="shared" si="73"/>
        <v>0</v>
      </c>
      <c r="I1174" s="181">
        <f t="shared" si="74"/>
        <v>0</v>
      </c>
      <c r="J1174" s="182">
        <f t="shared" si="75"/>
        <v>0</v>
      </c>
      <c r="K1174" s="180">
        <f t="shared" si="76"/>
        <v>0</v>
      </c>
      <c r="L1174" s="183"/>
      <c r="M1174" s="184"/>
    </row>
    <row r="1175" spans="1:13">
      <c r="A1175" s="185" t="s">
        <v>1757</v>
      </c>
      <c r="B1175" s="186"/>
      <c r="C1175" s="187" t="s">
        <v>441</v>
      </c>
      <c r="D1175" s="188" t="s">
        <v>49</v>
      </c>
      <c r="E1175" s="180" t="s">
        <v>1018</v>
      </c>
      <c r="F1175" s="180"/>
      <c r="G1175" s="180"/>
      <c r="H1175" s="180">
        <f t="shared" si="73"/>
        <v>0</v>
      </c>
      <c r="I1175" s="181">
        <f t="shared" si="74"/>
        <v>0</v>
      </c>
      <c r="J1175" s="182">
        <f t="shared" si="75"/>
        <v>0</v>
      </c>
      <c r="K1175" s="180">
        <f t="shared" si="76"/>
        <v>0</v>
      </c>
      <c r="L1175" s="183"/>
      <c r="M1175" s="184"/>
    </row>
    <row r="1176" spans="1:13">
      <c r="A1176" s="185" t="s">
        <v>1758</v>
      </c>
      <c r="B1176" s="186"/>
      <c r="C1176" s="187" t="s">
        <v>442</v>
      </c>
      <c r="D1176" s="188" t="s">
        <v>49</v>
      </c>
      <c r="E1176" s="180" t="s">
        <v>1020</v>
      </c>
      <c r="F1176" s="180"/>
      <c r="G1176" s="180"/>
      <c r="H1176" s="180">
        <f t="shared" si="73"/>
        <v>0</v>
      </c>
      <c r="I1176" s="181">
        <f t="shared" si="74"/>
        <v>0</v>
      </c>
      <c r="J1176" s="182">
        <f t="shared" si="75"/>
        <v>0</v>
      </c>
      <c r="K1176" s="180">
        <f t="shared" si="76"/>
        <v>0</v>
      </c>
      <c r="L1176" s="183"/>
      <c r="M1176" s="184"/>
    </row>
    <row r="1177" spans="1:13">
      <c r="A1177" s="185" t="s">
        <v>1759</v>
      </c>
      <c r="B1177" s="186"/>
      <c r="C1177" s="187" t="s">
        <v>443</v>
      </c>
      <c r="D1177" s="188" t="s">
        <v>49</v>
      </c>
      <c r="E1177" s="180" t="s">
        <v>1020</v>
      </c>
      <c r="F1177" s="180"/>
      <c r="G1177" s="180"/>
      <c r="H1177" s="180">
        <f t="shared" si="73"/>
        <v>0</v>
      </c>
      <c r="I1177" s="181">
        <f t="shared" si="74"/>
        <v>0</v>
      </c>
      <c r="J1177" s="182">
        <f t="shared" si="75"/>
        <v>0</v>
      </c>
      <c r="K1177" s="180">
        <f t="shared" si="76"/>
        <v>0</v>
      </c>
      <c r="L1177" s="183"/>
      <c r="M1177" s="184"/>
    </row>
    <row r="1178" spans="1:13">
      <c r="A1178" s="185" t="s">
        <v>1760</v>
      </c>
      <c r="B1178" s="186"/>
      <c r="C1178" s="187" t="s">
        <v>535</v>
      </c>
      <c r="D1178" s="188" t="s">
        <v>49</v>
      </c>
      <c r="E1178" s="180" t="s">
        <v>196</v>
      </c>
      <c r="F1178" s="180"/>
      <c r="G1178" s="180"/>
      <c r="H1178" s="180">
        <f t="shared" si="73"/>
        <v>0</v>
      </c>
      <c r="I1178" s="181">
        <f t="shared" si="74"/>
        <v>0</v>
      </c>
      <c r="J1178" s="182">
        <f t="shared" si="75"/>
        <v>0</v>
      </c>
      <c r="K1178" s="180">
        <f t="shared" si="76"/>
        <v>0</v>
      </c>
      <c r="L1178" s="183"/>
      <c r="M1178" s="184"/>
    </row>
    <row r="1179" spans="1:13">
      <c r="A1179" s="185" t="s">
        <v>1761</v>
      </c>
      <c r="B1179" s="186"/>
      <c r="C1179" s="187" t="s">
        <v>807</v>
      </c>
      <c r="D1179" s="188" t="s">
        <v>49</v>
      </c>
      <c r="E1179" s="180" t="s">
        <v>458</v>
      </c>
      <c r="F1179" s="180"/>
      <c r="G1179" s="180"/>
      <c r="H1179" s="180">
        <f t="shared" si="73"/>
        <v>0</v>
      </c>
      <c r="I1179" s="181">
        <f t="shared" si="74"/>
        <v>0</v>
      </c>
      <c r="J1179" s="182">
        <f t="shared" si="75"/>
        <v>0</v>
      </c>
      <c r="K1179" s="180">
        <f t="shared" si="76"/>
        <v>0</v>
      </c>
      <c r="L1179" s="183"/>
      <c r="M1179" s="184"/>
    </row>
    <row r="1180" spans="1:13">
      <c r="A1180" s="185" t="s">
        <v>1762</v>
      </c>
      <c r="B1180" s="186"/>
      <c r="C1180" s="187" t="s">
        <v>445</v>
      </c>
      <c r="D1180" s="188" t="s">
        <v>49</v>
      </c>
      <c r="E1180" s="180" t="s">
        <v>193</v>
      </c>
      <c r="F1180" s="180"/>
      <c r="G1180" s="180"/>
      <c r="H1180" s="180">
        <f t="shared" si="73"/>
        <v>0</v>
      </c>
      <c r="I1180" s="181">
        <f t="shared" si="74"/>
        <v>0</v>
      </c>
      <c r="J1180" s="182">
        <f t="shared" si="75"/>
        <v>0</v>
      </c>
      <c r="K1180" s="180">
        <f t="shared" si="76"/>
        <v>0</v>
      </c>
      <c r="L1180" s="183"/>
      <c r="M1180" s="184"/>
    </row>
    <row r="1181" spans="1:13">
      <c r="A1181" s="185" t="s">
        <v>1763</v>
      </c>
      <c r="B1181" s="186"/>
      <c r="C1181" s="187" t="s">
        <v>446</v>
      </c>
      <c r="D1181" s="188" t="s">
        <v>49</v>
      </c>
      <c r="E1181" s="180" t="s">
        <v>1718</v>
      </c>
      <c r="F1181" s="180"/>
      <c r="G1181" s="180"/>
      <c r="H1181" s="180">
        <f t="shared" si="73"/>
        <v>0</v>
      </c>
      <c r="I1181" s="181">
        <f t="shared" si="74"/>
        <v>0</v>
      </c>
      <c r="J1181" s="182">
        <f t="shared" si="75"/>
        <v>0</v>
      </c>
      <c r="K1181" s="180">
        <f t="shared" si="76"/>
        <v>0</v>
      </c>
      <c r="L1181" s="183"/>
      <c r="M1181" s="184"/>
    </row>
    <row r="1182" spans="1:13">
      <c r="A1182" s="185" t="s">
        <v>1764</v>
      </c>
      <c r="B1182" s="186"/>
      <c r="C1182" s="187" t="s">
        <v>1028</v>
      </c>
      <c r="D1182" s="188" t="s">
        <v>49</v>
      </c>
      <c r="E1182" s="180" t="s">
        <v>444</v>
      </c>
      <c r="F1182" s="180"/>
      <c r="G1182" s="180"/>
      <c r="H1182" s="180">
        <f t="shared" si="73"/>
        <v>0</v>
      </c>
      <c r="I1182" s="181">
        <f t="shared" si="74"/>
        <v>0</v>
      </c>
      <c r="J1182" s="182">
        <f t="shared" si="75"/>
        <v>0</v>
      </c>
      <c r="K1182" s="180">
        <f t="shared" si="76"/>
        <v>0</v>
      </c>
      <c r="L1182" s="183"/>
      <c r="M1182" s="184"/>
    </row>
    <row r="1183" spans="1:13">
      <c r="A1183" s="185" t="s">
        <v>1765</v>
      </c>
      <c r="B1183" s="186"/>
      <c r="C1183" s="187" t="s">
        <v>448</v>
      </c>
      <c r="D1183" s="188" t="s">
        <v>49</v>
      </c>
      <c r="E1183" s="180" t="s">
        <v>878</v>
      </c>
      <c r="F1183" s="180"/>
      <c r="G1183" s="180"/>
      <c r="H1183" s="180">
        <f t="shared" si="73"/>
        <v>0</v>
      </c>
      <c r="I1183" s="181">
        <f t="shared" si="74"/>
        <v>0</v>
      </c>
      <c r="J1183" s="182">
        <f t="shared" si="75"/>
        <v>0</v>
      </c>
      <c r="K1183" s="180">
        <f t="shared" si="76"/>
        <v>0</v>
      </c>
      <c r="L1183" s="183"/>
      <c r="M1183" s="184"/>
    </row>
    <row r="1184" spans="1:13">
      <c r="A1184" s="185" t="s">
        <v>1766</v>
      </c>
      <c r="B1184" s="186"/>
      <c r="C1184" s="187" t="s">
        <v>450</v>
      </c>
      <c r="D1184" s="188" t="s">
        <v>49</v>
      </c>
      <c r="E1184" s="180" t="s">
        <v>449</v>
      </c>
      <c r="F1184" s="180"/>
      <c r="G1184" s="180"/>
      <c r="H1184" s="180">
        <f t="shared" si="73"/>
        <v>0</v>
      </c>
      <c r="I1184" s="181">
        <f t="shared" si="74"/>
        <v>0</v>
      </c>
      <c r="J1184" s="182">
        <f t="shared" si="75"/>
        <v>0</v>
      </c>
      <c r="K1184" s="180">
        <f t="shared" si="76"/>
        <v>0</v>
      </c>
      <c r="L1184" s="183"/>
      <c r="M1184" s="184"/>
    </row>
    <row r="1185" spans="1:13">
      <c r="A1185" s="185" t="s">
        <v>1767</v>
      </c>
      <c r="B1185" s="186"/>
      <c r="C1185" s="187" t="s">
        <v>451</v>
      </c>
      <c r="D1185" s="188" t="s">
        <v>49</v>
      </c>
      <c r="E1185" s="180" t="s">
        <v>447</v>
      </c>
      <c r="F1185" s="180"/>
      <c r="G1185" s="180"/>
      <c r="H1185" s="180">
        <f t="shared" si="73"/>
        <v>0</v>
      </c>
      <c r="I1185" s="181">
        <f t="shared" si="74"/>
        <v>0</v>
      </c>
      <c r="J1185" s="182">
        <f t="shared" si="75"/>
        <v>0</v>
      </c>
      <c r="K1185" s="180">
        <f t="shared" si="76"/>
        <v>0</v>
      </c>
      <c r="L1185" s="183"/>
      <c r="M1185" s="184"/>
    </row>
    <row r="1186" spans="1:13" ht="20.399999999999999">
      <c r="A1186" s="185" t="s">
        <v>1768</v>
      </c>
      <c r="B1186" s="186"/>
      <c r="C1186" s="187" t="s">
        <v>1587</v>
      </c>
      <c r="D1186" s="188" t="s">
        <v>49</v>
      </c>
      <c r="E1186" s="180" t="s">
        <v>196</v>
      </c>
      <c r="F1186" s="180"/>
      <c r="G1186" s="180"/>
      <c r="H1186" s="180">
        <f t="shared" si="73"/>
        <v>0</v>
      </c>
      <c r="I1186" s="181">
        <f t="shared" si="74"/>
        <v>0</v>
      </c>
      <c r="J1186" s="182">
        <f t="shared" si="75"/>
        <v>0</v>
      </c>
      <c r="K1186" s="180">
        <f t="shared" si="76"/>
        <v>0</v>
      </c>
      <c r="L1186" s="183"/>
      <c r="M1186" s="184"/>
    </row>
    <row r="1187" spans="1:13" ht="20.399999999999999">
      <c r="A1187" s="185" t="s">
        <v>1769</v>
      </c>
      <c r="B1187" s="186"/>
      <c r="C1187" s="187" t="s">
        <v>1035</v>
      </c>
      <c r="D1187" s="188" t="s">
        <v>49</v>
      </c>
      <c r="E1187" s="180" t="s">
        <v>444</v>
      </c>
      <c r="F1187" s="180"/>
      <c r="G1187" s="180"/>
      <c r="H1187" s="180">
        <f t="shared" si="73"/>
        <v>0</v>
      </c>
      <c r="I1187" s="181">
        <f t="shared" si="74"/>
        <v>0</v>
      </c>
      <c r="J1187" s="182">
        <f t="shared" si="75"/>
        <v>0</v>
      </c>
      <c r="K1187" s="180">
        <f t="shared" si="76"/>
        <v>0</v>
      </c>
      <c r="L1187" s="183"/>
      <c r="M1187" s="184"/>
    </row>
    <row r="1188" spans="1:13">
      <c r="A1188" s="185" t="s">
        <v>1770</v>
      </c>
      <c r="B1188" s="186"/>
      <c r="C1188" s="187" t="s">
        <v>626</v>
      </c>
      <c r="D1188" s="188" t="s">
        <v>49</v>
      </c>
      <c r="E1188" s="180" t="s">
        <v>444</v>
      </c>
      <c r="F1188" s="180"/>
      <c r="G1188" s="180"/>
      <c r="H1188" s="180">
        <f t="shared" si="73"/>
        <v>0</v>
      </c>
      <c r="I1188" s="181">
        <f t="shared" si="74"/>
        <v>0</v>
      </c>
      <c r="J1188" s="182">
        <f t="shared" si="75"/>
        <v>0</v>
      </c>
      <c r="K1188" s="180">
        <f t="shared" si="76"/>
        <v>0</v>
      </c>
      <c r="L1188" s="183"/>
      <c r="M1188" s="184"/>
    </row>
    <row r="1189" spans="1:13">
      <c r="A1189" s="185" t="s">
        <v>1771</v>
      </c>
      <c r="B1189" s="186"/>
      <c r="C1189" s="187" t="s">
        <v>461</v>
      </c>
      <c r="D1189" s="188" t="s">
        <v>49</v>
      </c>
      <c r="E1189" s="180" t="s">
        <v>196</v>
      </c>
      <c r="F1189" s="180"/>
      <c r="G1189" s="180"/>
      <c r="H1189" s="180">
        <f t="shared" si="73"/>
        <v>0</v>
      </c>
      <c r="I1189" s="181">
        <f t="shared" si="74"/>
        <v>0</v>
      </c>
      <c r="J1189" s="182">
        <f t="shared" si="75"/>
        <v>0</v>
      </c>
      <c r="K1189" s="180">
        <f t="shared" si="76"/>
        <v>0</v>
      </c>
      <c r="L1189" s="183"/>
      <c r="M1189" s="184"/>
    </row>
    <row r="1190" spans="1:13">
      <c r="A1190" s="185" t="s">
        <v>1772</v>
      </c>
      <c r="B1190" s="186"/>
      <c r="C1190" s="187" t="s">
        <v>462</v>
      </c>
      <c r="D1190" s="188" t="s">
        <v>49</v>
      </c>
      <c r="E1190" s="180" t="s">
        <v>196</v>
      </c>
      <c r="F1190" s="180"/>
      <c r="G1190" s="180"/>
      <c r="H1190" s="180">
        <f t="shared" si="73"/>
        <v>0</v>
      </c>
      <c r="I1190" s="181">
        <f t="shared" si="74"/>
        <v>0</v>
      </c>
      <c r="J1190" s="182">
        <f t="shared" si="75"/>
        <v>0</v>
      </c>
      <c r="K1190" s="180">
        <f t="shared" si="76"/>
        <v>0</v>
      </c>
      <c r="L1190" s="183"/>
      <c r="M1190" s="184"/>
    </row>
    <row r="1191" spans="1:13">
      <c r="A1191" s="185" t="s">
        <v>1773</v>
      </c>
      <c r="B1191" s="186"/>
      <c r="C1191" s="187" t="s">
        <v>572</v>
      </c>
      <c r="D1191" s="188" t="s">
        <v>49</v>
      </c>
      <c r="E1191" s="180" t="s">
        <v>447</v>
      </c>
      <c r="F1191" s="180"/>
      <c r="G1191" s="180"/>
      <c r="H1191" s="180">
        <f t="shared" si="73"/>
        <v>0</v>
      </c>
      <c r="I1191" s="181">
        <f t="shared" si="74"/>
        <v>0</v>
      </c>
      <c r="J1191" s="182">
        <f t="shared" si="75"/>
        <v>0</v>
      </c>
      <c r="K1191" s="180">
        <f t="shared" si="76"/>
        <v>0</v>
      </c>
      <c r="L1191" s="183"/>
      <c r="M1191" s="184"/>
    </row>
    <row r="1192" spans="1:13">
      <c r="A1192" s="185" t="s">
        <v>1774</v>
      </c>
      <c r="B1192" s="186"/>
      <c r="C1192" s="187" t="s">
        <v>574</v>
      </c>
      <c r="D1192" s="188" t="s">
        <v>49</v>
      </c>
      <c r="E1192" s="180" t="s">
        <v>447</v>
      </c>
      <c r="F1192" s="180"/>
      <c r="G1192" s="180"/>
      <c r="H1192" s="180">
        <f t="shared" si="73"/>
        <v>0</v>
      </c>
      <c r="I1192" s="181">
        <f t="shared" si="74"/>
        <v>0</v>
      </c>
      <c r="J1192" s="182">
        <f t="shared" si="75"/>
        <v>0</v>
      </c>
      <c r="K1192" s="180">
        <f t="shared" si="76"/>
        <v>0</v>
      </c>
      <c r="L1192" s="183"/>
      <c r="M1192" s="184"/>
    </row>
    <row r="1193" spans="1:13">
      <c r="A1193" s="185" t="s">
        <v>1775</v>
      </c>
      <c r="B1193" s="186"/>
      <c r="C1193" s="187" t="s">
        <v>574</v>
      </c>
      <c r="D1193" s="188" t="s">
        <v>49</v>
      </c>
      <c r="E1193" s="180" t="s">
        <v>444</v>
      </c>
      <c r="F1193" s="180"/>
      <c r="G1193" s="180"/>
      <c r="H1193" s="180">
        <f t="shared" si="73"/>
        <v>0</v>
      </c>
      <c r="I1193" s="181">
        <f t="shared" si="74"/>
        <v>0</v>
      </c>
      <c r="J1193" s="182">
        <f t="shared" si="75"/>
        <v>0</v>
      </c>
      <c r="K1193" s="180">
        <f t="shared" si="76"/>
        <v>0</v>
      </c>
      <c r="L1193" s="183"/>
      <c r="M1193" s="184"/>
    </row>
    <row r="1194" spans="1:13">
      <c r="A1194" s="185" t="s">
        <v>1776</v>
      </c>
      <c r="B1194" s="186"/>
      <c r="C1194" s="187" t="s">
        <v>576</v>
      </c>
      <c r="D1194" s="188" t="s">
        <v>49</v>
      </c>
      <c r="E1194" s="180" t="s">
        <v>458</v>
      </c>
      <c r="F1194" s="180"/>
      <c r="G1194" s="180"/>
      <c r="H1194" s="180">
        <f t="shared" si="73"/>
        <v>0</v>
      </c>
      <c r="I1194" s="181">
        <f t="shared" si="74"/>
        <v>0</v>
      </c>
      <c r="J1194" s="182">
        <f t="shared" si="75"/>
        <v>0</v>
      </c>
      <c r="K1194" s="180">
        <f t="shared" si="76"/>
        <v>0</v>
      </c>
      <c r="L1194" s="183"/>
      <c r="M1194" s="184"/>
    </row>
    <row r="1195" spans="1:13">
      <c r="A1195" s="185" t="s">
        <v>1777</v>
      </c>
      <c r="B1195" s="186"/>
      <c r="C1195" s="187" t="s">
        <v>636</v>
      </c>
      <c r="D1195" s="188" t="s">
        <v>49</v>
      </c>
      <c r="E1195" s="180" t="s">
        <v>444</v>
      </c>
      <c r="F1195" s="180"/>
      <c r="G1195" s="180"/>
      <c r="H1195" s="180">
        <f t="shared" si="73"/>
        <v>0</v>
      </c>
      <c r="I1195" s="181">
        <f t="shared" si="74"/>
        <v>0</v>
      </c>
      <c r="J1195" s="182">
        <f t="shared" si="75"/>
        <v>0</v>
      </c>
      <c r="K1195" s="180">
        <f t="shared" si="76"/>
        <v>0</v>
      </c>
      <c r="L1195" s="183"/>
      <c r="M1195" s="184"/>
    </row>
    <row r="1196" spans="1:13">
      <c r="A1196" s="185" t="s">
        <v>1778</v>
      </c>
      <c r="B1196" s="186"/>
      <c r="C1196" s="187" t="s">
        <v>578</v>
      </c>
      <c r="D1196" s="188" t="s">
        <v>49</v>
      </c>
      <c r="E1196" s="180" t="s">
        <v>447</v>
      </c>
      <c r="F1196" s="180"/>
      <c r="G1196" s="180"/>
      <c r="H1196" s="180">
        <f t="shared" si="73"/>
        <v>0</v>
      </c>
      <c r="I1196" s="181">
        <f t="shared" si="74"/>
        <v>0</v>
      </c>
      <c r="J1196" s="182">
        <f t="shared" si="75"/>
        <v>0</v>
      </c>
      <c r="K1196" s="180">
        <f t="shared" si="76"/>
        <v>0</v>
      </c>
      <c r="L1196" s="183"/>
      <c r="M1196" s="184"/>
    </row>
    <row r="1197" spans="1:13">
      <c r="A1197" s="185" t="s">
        <v>1779</v>
      </c>
      <c r="B1197" s="186"/>
      <c r="C1197" s="187" t="s">
        <v>639</v>
      </c>
      <c r="D1197" s="188" t="s">
        <v>49</v>
      </c>
      <c r="E1197" s="180" t="s">
        <v>444</v>
      </c>
      <c r="F1197" s="180"/>
      <c r="G1197" s="180"/>
      <c r="H1197" s="180">
        <f t="shared" si="73"/>
        <v>0</v>
      </c>
      <c r="I1197" s="181">
        <f t="shared" si="74"/>
        <v>0</v>
      </c>
      <c r="J1197" s="182">
        <f t="shared" si="75"/>
        <v>0</v>
      </c>
      <c r="K1197" s="180">
        <f t="shared" si="76"/>
        <v>0</v>
      </c>
      <c r="L1197" s="183"/>
      <c r="M1197" s="184"/>
    </row>
    <row r="1198" spans="1:13">
      <c r="A1198" s="185" t="s">
        <v>1780</v>
      </c>
      <c r="B1198" s="186"/>
      <c r="C1198" s="187" t="s">
        <v>641</v>
      </c>
      <c r="D1198" s="188" t="s">
        <v>49</v>
      </c>
      <c r="E1198" s="180" t="s">
        <v>444</v>
      </c>
      <c r="F1198" s="180"/>
      <c r="G1198" s="180"/>
      <c r="H1198" s="180">
        <f t="shared" si="73"/>
        <v>0</v>
      </c>
      <c r="I1198" s="181">
        <f t="shared" si="74"/>
        <v>0</v>
      </c>
      <c r="J1198" s="182">
        <f t="shared" si="75"/>
        <v>0</v>
      </c>
      <c r="K1198" s="180">
        <f t="shared" si="76"/>
        <v>0</v>
      </c>
      <c r="L1198" s="183"/>
      <c r="M1198" s="184"/>
    </row>
    <row r="1199" spans="1:13">
      <c r="A1199" s="185" t="s">
        <v>1781</v>
      </c>
      <c r="B1199" s="186"/>
      <c r="C1199" s="187" t="s">
        <v>582</v>
      </c>
      <c r="D1199" s="188" t="s">
        <v>49</v>
      </c>
      <c r="E1199" s="180" t="s">
        <v>447</v>
      </c>
      <c r="F1199" s="180"/>
      <c r="G1199" s="180"/>
      <c r="H1199" s="180">
        <f t="shared" si="73"/>
        <v>0</v>
      </c>
      <c r="I1199" s="181">
        <f t="shared" si="74"/>
        <v>0</v>
      </c>
      <c r="J1199" s="182">
        <f t="shared" si="75"/>
        <v>0</v>
      </c>
      <c r="K1199" s="180">
        <f t="shared" si="76"/>
        <v>0</v>
      </c>
      <c r="L1199" s="183"/>
      <c r="M1199" s="184"/>
    </row>
    <row r="1200" spans="1:13">
      <c r="A1200" s="185" t="s">
        <v>1782</v>
      </c>
      <c r="B1200" s="186"/>
      <c r="C1200" s="187" t="s">
        <v>842</v>
      </c>
      <c r="D1200" s="188" t="s">
        <v>49</v>
      </c>
      <c r="E1200" s="180" t="s">
        <v>447</v>
      </c>
      <c r="F1200" s="180"/>
      <c r="G1200" s="180"/>
      <c r="H1200" s="180">
        <f t="shared" si="73"/>
        <v>0</v>
      </c>
      <c r="I1200" s="181">
        <f t="shared" si="74"/>
        <v>0</v>
      </c>
      <c r="J1200" s="182">
        <f t="shared" si="75"/>
        <v>0</v>
      </c>
      <c r="K1200" s="180">
        <f t="shared" si="76"/>
        <v>0</v>
      </c>
      <c r="L1200" s="183"/>
      <c r="M1200" s="184"/>
    </row>
    <row r="1201" spans="1:13">
      <c r="A1201" s="185" t="s">
        <v>1783</v>
      </c>
      <c r="B1201" s="188"/>
      <c r="C1201" s="187" t="s">
        <v>1050</v>
      </c>
      <c r="D1201" s="188" t="s">
        <v>49</v>
      </c>
      <c r="E1201" s="180" t="s">
        <v>444</v>
      </c>
      <c r="F1201" s="180"/>
      <c r="G1201" s="180"/>
      <c r="H1201" s="180">
        <f t="shared" si="73"/>
        <v>0</v>
      </c>
      <c r="I1201" s="181">
        <f t="shared" si="74"/>
        <v>0</v>
      </c>
      <c r="J1201" s="182">
        <f t="shared" si="75"/>
        <v>0</v>
      </c>
      <c r="K1201" s="180">
        <f t="shared" si="76"/>
        <v>0</v>
      </c>
      <c r="L1201" s="183"/>
      <c r="M1201" s="184"/>
    </row>
    <row r="1202" spans="1:13">
      <c r="A1202" s="185" t="s">
        <v>1784</v>
      </c>
      <c r="B1202" s="188"/>
      <c r="C1202" s="187" t="s">
        <v>587</v>
      </c>
      <c r="D1202" s="188" t="s">
        <v>49</v>
      </c>
      <c r="E1202" s="180" t="s">
        <v>444</v>
      </c>
      <c r="F1202" s="180"/>
      <c r="G1202" s="180"/>
      <c r="H1202" s="180">
        <f t="shared" si="73"/>
        <v>0</v>
      </c>
      <c r="I1202" s="181">
        <f t="shared" si="74"/>
        <v>0</v>
      </c>
      <c r="J1202" s="182">
        <f t="shared" si="75"/>
        <v>0</v>
      </c>
      <c r="K1202" s="180">
        <f t="shared" si="76"/>
        <v>0</v>
      </c>
      <c r="L1202" s="183"/>
      <c r="M1202" s="184"/>
    </row>
    <row r="1203" spans="1:13">
      <c r="A1203" s="185" t="s">
        <v>1785</v>
      </c>
      <c r="B1203" s="186"/>
      <c r="C1203" s="187" t="s">
        <v>589</v>
      </c>
      <c r="D1203" s="188" t="s">
        <v>49</v>
      </c>
      <c r="E1203" s="180" t="s">
        <v>196</v>
      </c>
      <c r="F1203" s="180"/>
      <c r="G1203" s="180"/>
      <c r="H1203" s="180">
        <f t="shared" si="73"/>
        <v>0</v>
      </c>
      <c r="I1203" s="181">
        <f t="shared" si="74"/>
        <v>0</v>
      </c>
      <c r="J1203" s="182">
        <f t="shared" si="75"/>
        <v>0</v>
      </c>
      <c r="K1203" s="180">
        <f t="shared" si="76"/>
        <v>0</v>
      </c>
      <c r="L1203" s="183"/>
      <c r="M1203" s="184"/>
    </row>
    <row r="1204" spans="1:13">
      <c r="A1204" s="185" t="s">
        <v>1786</v>
      </c>
      <c r="B1204" s="186"/>
      <c r="C1204" s="187" t="s">
        <v>999</v>
      </c>
      <c r="D1204" s="188" t="s">
        <v>49</v>
      </c>
      <c r="E1204" s="180" t="s">
        <v>195</v>
      </c>
      <c r="F1204" s="180"/>
      <c r="G1204" s="180"/>
      <c r="H1204" s="180">
        <f t="shared" si="73"/>
        <v>0</v>
      </c>
      <c r="I1204" s="181">
        <f t="shared" si="74"/>
        <v>0</v>
      </c>
      <c r="J1204" s="182">
        <f t="shared" si="75"/>
        <v>0</v>
      </c>
      <c r="K1204" s="180">
        <f t="shared" si="76"/>
        <v>0</v>
      </c>
      <c r="L1204" s="183"/>
      <c r="M1204" s="184"/>
    </row>
    <row r="1205" spans="1:13">
      <c r="A1205" s="185" t="s">
        <v>1787</v>
      </c>
      <c r="B1205" s="186"/>
      <c r="C1205" s="187" t="s">
        <v>466</v>
      </c>
      <c r="D1205" s="188" t="s">
        <v>49</v>
      </c>
      <c r="E1205" s="180" t="s">
        <v>196</v>
      </c>
      <c r="F1205" s="180"/>
      <c r="G1205" s="180"/>
      <c r="H1205" s="180">
        <f t="shared" si="73"/>
        <v>0</v>
      </c>
      <c r="I1205" s="181">
        <f t="shared" si="74"/>
        <v>0</v>
      </c>
      <c r="J1205" s="182">
        <f t="shared" si="75"/>
        <v>0</v>
      </c>
      <c r="K1205" s="180">
        <f t="shared" si="76"/>
        <v>0</v>
      </c>
      <c r="L1205" s="183"/>
      <c r="M1205" s="184"/>
    </row>
    <row r="1206" spans="1:13">
      <c r="A1206" s="185" t="s">
        <v>1788</v>
      </c>
      <c r="B1206" s="186"/>
      <c r="C1206" s="187" t="s">
        <v>505</v>
      </c>
      <c r="D1206" s="188" t="s">
        <v>49</v>
      </c>
      <c r="E1206" s="180" t="s">
        <v>196</v>
      </c>
      <c r="F1206" s="180"/>
      <c r="G1206" s="180"/>
      <c r="H1206" s="180">
        <f t="shared" si="73"/>
        <v>0</v>
      </c>
      <c r="I1206" s="181">
        <f t="shared" si="74"/>
        <v>0</v>
      </c>
      <c r="J1206" s="182">
        <f t="shared" si="75"/>
        <v>0</v>
      </c>
      <c r="K1206" s="180">
        <f t="shared" si="76"/>
        <v>0</v>
      </c>
      <c r="L1206" s="183"/>
      <c r="M1206" s="184"/>
    </row>
    <row r="1207" spans="1:13">
      <c r="A1207" s="185" t="s">
        <v>1789</v>
      </c>
      <c r="B1207" s="186"/>
      <c r="C1207" s="187" t="s">
        <v>467</v>
      </c>
      <c r="D1207" s="188" t="s">
        <v>49</v>
      </c>
      <c r="E1207" s="180" t="s">
        <v>196</v>
      </c>
      <c r="F1207" s="180"/>
      <c r="G1207" s="180"/>
      <c r="H1207" s="180">
        <f t="shared" si="73"/>
        <v>0</v>
      </c>
      <c r="I1207" s="181">
        <f t="shared" si="74"/>
        <v>0</v>
      </c>
      <c r="J1207" s="182">
        <f t="shared" si="75"/>
        <v>0</v>
      </c>
      <c r="K1207" s="180">
        <f t="shared" si="76"/>
        <v>0</v>
      </c>
      <c r="L1207" s="183"/>
      <c r="M1207" s="184"/>
    </row>
    <row r="1208" spans="1:13">
      <c r="A1208" s="185" t="s">
        <v>1790</v>
      </c>
      <c r="B1208" s="186"/>
      <c r="C1208" s="187" t="s">
        <v>468</v>
      </c>
      <c r="D1208" s="188" t="s">
        <v>49</v>
      </c>
      <c r="E1208" s="180" t="s">
        <v>196</v>
      </c>
      <c r="F1208" s="180"/>
      <c r="G1208" s="180"/>
      <c r="H1208" s="180">
        <f t="shared" si="73"/>
        <v>0</v>
      </c>
      <c r="I1208" s="181">
        <f t="shared" si="74"/>
        <v>0</v>
      </c>
      <c r="J1208" s="182">
        <f t="shared" si="75"/>
        <v>0</v>
      </c>
      <c r="K1208" s="180">
        <f t="shared" si="76"/>
        <v>0</v>
      </c>
      <c r="L1208" s="183"/>
      <c r="M1208" s="184"/>
    </row>
    <row r="1209" spans="1:13">
      <c r="A1209" s="185" t="s">
        <v>1791</v>
      </c>
      <c r="B1209" s="186"/>
      <c r="C1209" s="187" t="s">
        <v>469</v>
      </c>
      <c r="D1209" s="188" t="s">
        <v>49</v>
      </c>
      <c r="E1209" s="180" t="s">
        <v>196</v>
      </c>
      <c r="F1209" s="180"/>
      <c r="G1209" s="180"/>
      <c r="H1209" s="180">
        <f t="shared" si="73"/>
        <v>0</v>
      </c>
      <c r="I1209" s="181">
        <f t="shared" si="74"/>
        <v>0</v>
      </c>
      <c r="J1209" s="182">
        <f t="shared" si="75"/>
        <v>0</v>
      </c>
      <c r="K1209" s="180">
        <f t="shared" si="76"/>
        <v>0</v>
      </c>
      <c r="L1209" s="183"/>
      <c r="M1209" s="184"/>
    </row>
    <row r="1210" spans="1:13">
      <c r="A1210" s="185" t="s">
        <v>1792</v>
      </c>
      <c r="B1210" s="186"/>
      <c r="C1210" s="187" t="s">
        <v>470</v>
      </c>
      <c r="D1210" s="188" t="s">
        <v>49</v>
      </c>
      <c r="E1210" s="180" t="s">
        <v>196</v>
      </c>
      <c r="F1210" s="180"/>
      <c r="G1210" s="180"/>
      <c r="H1210" s="180">
        <f t="shared" si="73"/>
        <v>0</v>
      </c>
      <c r="I1210" s="181">
        <f t="shared" si="74"/>
        <v>0</v>
      </c>
      <c r="J1210" s="182">
        <f t="shared" si="75"/>
        <v>0</v>
      </c>
      <c r="K1210" s="180">
        <f t="shared" si="76"/>
        <v>0</v>
      </c>
      <c r="L1210" s="183"/>
      <c r="M1210" s="184"/>
    </row>
    <row r="1211" spans="1:13">
      <c r="A1211" s="185" t="s">
        <v>1793</v>
      </c>
      <c r="B1211" s="186"/>
      <c r="C1211" s="187" t="s">
        <v>472</v>
      </c>
      <c r="D1211" s="188" t="s">
        <v>49</v>
      </c>
      <c r="E1211" s="180" t="s">
        <v>196</v>
      </c>
      <c r="F1211" s="180"/>
      <c r="G1211" s="180"/>
      <c r="H1211" s="180">
        <f t="shared" si="73"/>
        <v>0</v>
      </c>
      <c r="I1211" s="181">
        <f t="shared" si="74"/>
        <v>0</v>
      </c>
      <c r="J1211" s="182">
        <f t="shared" si="75"/>
        <v>0</v>
      </c>
      <c r="K1211" s="180">
        <f t="shared" si="76"/>
        <v>0</v>
      </c>
      <c r="L1211" s="183"/>
      <c r="M1211" s="184"/>
    </row>
    <row r="1212" spans="1:13">
      <c r="A1212" s="185" t="s">
        <v>1794</v>
      </c>
      <c r="B1212" s="186"/>
      <c r="C1212" s="187" t="s">
        <v>958</v>
      </c>
      <c r="D1212" s="188" t="s">
        <v>49</v>
      </c>
      <c r="E1212" s="180" t="s">
        <v>488</v>
      </c>
      <c r="F1212" s="180"/>
      <c r="G1212" s="180"/>
      <c r="H1212" s="180">
        <f t="shared" si="73"/>
        <v>0</v>
      </c>
      <c r="I1212" s="181">
        <f t="shared" si="74"/>
        <v>0</v>
      </c>
      <c r="J1212" s="182">
        <f t="shared" si="75"/>
        <v>0</v>
      </c>
      <c r="K1212" s="180">
        <f t="shared" si="76"/>
        <v>0</v>
      </c>
      <c r="L1212" s="183"/>
      <c r="M1212" s="184"/>
    </row>
    <row r="1213" spans="1:13">
      <c r="A1213" s="185" t="s">
        <v>1795</v>
      </c>
      <c r="B1213" s="186"/>
      <c r="C1213" s="187" t="s">
        <v>960</v>
      </c>
      <c r="D1213" s="188" t="s">
        <v>49</v>
      </c>
      <c r="E1213" s="180" t="s">
        <v>196</v>
      </c>
      <c r="F1213" s="180"/>
      <c r="G1213" s="180"/>
      <c r="H1213" s="180">
        <f t="shared" si="73"/>
        <v>0</v>
      </c>
      <c r="I1213" s="181">
        <f t="shared" si="74"/>
        <v>0</v>
      </c>
      <c r="J1213" s="182">
        <f t="shared" si="75"/>
        <v>0</v>
      </c>
      <c r="K1213" s="180">
        <f t="shared" si="76"/>
        <v>0</v>
      </c>
      <c r="L1213" s="183"/>
      <c r="M1213" s="184"/>
    </row>
    <row r="1214" spans="1:13">
      <c r="A1214" s="185"/>
      <c r="B1214" s="186"/>
      <c r="C1214" s="187"/>
      <c r="D1214" s="188"/>
      <c r="E1214" s="180"/>
      <c r="F1214" s="180"/>
      <c r="G1214" s="180"/>
      <c r="H1214" s="180">
        <f t="shared" si="73"/>
        <v>0</v>
      </c>
      <c r="I1214" s="181">
        <f t="shared" si="74"/>
        <v>0</v>
      </c>
      <c r="J1214" s="182">
        <f t="shared" si="75"/>
        <v>0</v>
      </c>
      <c r="K1214" s="180">
        <f t="shared" si="76"/>
        <v>0</v>
      </c>
      <c r="L1214" s="183"/>
      <c r="M1214" s="184"/>
    </row>
    <row r="1215" spans="1:13">
      <c r="A1215" s="175" t="s">
        <v>1796</v>
      </c>
      <c r="B1215" s="186"/>
      <c r="C1215" s="177" t="s">
        <v>1797</v>
      </c>
      <c r="D1215" s="178" t="s">
        <v>49</v>
      </c>
      <c r="E1215" s="189">
        <v>1</v>
      </c>
      <c r="F1215" s="180"/>
      <c r="G1215" s="180"/>
      <c r="H1215" s="180">
        <f t="shared" si="73"/>
        <v>0</v>
      </c>
      <c r="I1215" s="181">
        <f t="shared" si="74"/>
        <v>0</v>
      </c>
      <c r="J1215" s="182">
        <f t="shared" si="75"/>
        <v>0</v>
      </c>
      <c r="K1215" s="180">
        <f t="shared" si="76"/>
        <v>0</v>
      </c>
      <c r="L1215" s="183"/>
      <c r="M1215" s="184"/>
    </row>
    <row r="1216" spans="1:13">
      <c r="A1216" s="185" t="s">
        <v>1798</v>
      </c>
      <c r="B1216" s="186"/>
      <c r="C1216" s="187" t="s">
        <v>526</v>
      </c>
      <c r="D1216" s="188" t="s">
        <v>49</v>
      </c>
      <c r="E1216" s="180" t="s">
        <v>449</v>
      </c>
      <c r="F1216" s="180"/>
      <c r="G1216" s="180"/>
      <c r="H1216" s="180">
        <f t="shared" si="73"/>
        <v>0</v>
      </c>
      <c r="I1216" s="181">
        <f t="shared" si="74"/>
        <v>0</v>
      </c>
      <c r="J1216" s="182">
        <f t="shared" si="75"/>
        <v>0</v>
      </c>
      <c r="K1216" s="180">
        <f t="shared" si="76"/>
        <v>0</v>
      </c>
      <c r="L1216" s="183"/>
      <c r="M1216" s="184"/>
    </row>
    <row r="1217" spans="1:13">
      <c r="A1217" s="185" t="s">
        <v>1799</v>
      </c>
      <c r="B1217" s="186"/>
      <c r="C1217" s="187" t="s">
        <v>793</v>
      </c>
      <c r="D1217" s="188" t="s">
        <v>49</v>
      </c>
      <c r="E1217" s="180" t="s">
        <v>192</v>
      </c>
      <c r="F1217" s="180"/>
      <c r="G1217" s="180"/>
      <c r="H1217" s="180">
        <f t="shared" si="73"/>
        <v>0</v>
      </c>
      <c r="I1217" s="181">
        <f t="shared" si="74"/>
        <v>0</v>
      </c>
      <c r="J1217" s="182">
        <f t="shared" si="75"/>
        <v>0</v>
      </c>
      <c r="K1217" s="180">
        <f t="shared" si="76"/>
        <v>0</v>
      </c>
      <c r="L1217" s="183"/>
      <c r="M1217" s="184"/>
    </row>
    <row r="1218" spans="1:13" ht="20.399999999999999">
      <c r="A1218" s="185" t="s">
        <v>1800</v>
      </c>
      <c r="B1218" s="186"/>
      <c r="C1218" s="187" t="s">
        <v>528</v>
      </c>
      <c r="D1218" s="188" t="s">
        <v>49</v>
      </c>
      <c r="E1218" s="180" t="s">
        <v>196</v>
      </c>
      <c r="F1218" s="180"/>
      <c r="G1218" s="180"/>
      <c r="H1218" s="180">
        <f t="shared" si="73"/>
        <v>0</v>
      </c>
      <c r="I1218" s="181">
        <f t="shared" si="74"/>
        <v>0</v>
      </c>
      <c r="J1218" s="182">
        <f t="shared" si="75"/>
        <v>0</v>
      </c>
      <c r="K1218" s="180">
        <f t="shared" si="76"/>
        <v>0</v>
      </c>
      <c r="L1218" s="183"/>
      <c r="M1218" s="184"/>
    </row>
    <row r="1219" spans="1:13">
      <c r="A1219" s="185" t="s">
        <v>1801</v>
      </c>
      <c r="B1219" s="186"/>
      <c r="C1219" s="187" t="s">
        <v>441</v>
      </c>
      <c r="D1219" s="188" t="s">
        <v>49</v>
      </c>
      <c r="E1219" s="180" t="s">
        <v>1802</v>
      </c>
      <c r="F1219" s="180"/>
      <c r="G1219" s="180"/>
      <c r="H1219" s="180">
        <f t="shared" si="73"/>
        <v>0</v>
      </c>
      <c r="I1219" s="181">
        <f t="shared" si="74"/>
        <v>0</v>
      </c>
      <c r="J1219" s="182">
        <f t="shared" si="75"/>
        <v>0</v>
      </c>
      <c r="K1219" s="180">
        <f t="shared" si="76"/>
        <v>0</v>
      </c>
      <c r="L1219" s="183"/>
      <c r="M1219" s="184"/>
    </row>
    <row r="1220" spans="1:13">
      <c r="A1220" s="185" t="s">
        <v>1803</v>
      </c>
      <c r="B1220" s="186"/>
      <c r="C1220" s="187" t="s">
        <v>442</v>
      </c>
      <c r="D1220" s="188" t="s">
        <v>49</v>
      </c>
      <c r="E1220" s="180" t="s">
        <v>799</v>
      </c>
      <c r="F1220" s="180"/>
      <c r="G1220" s="180"/>
      <c r="H1220" s="180">
        <f t="shared" si="73"/>
        <v>0</v>
      </c>
      <c r="I1220" s="181">
        <f t="shared" si="74"/>
        <v>0</v>
      </c>
      <c r="J1220" s="182">
        <f t="shared" si="75"/>
        <v>0</v>
      </c>
      <c r="K1220" s="180">
        <f t="shared" si="76"/>
        <v>0</v>
      </c>
      <c r="L1220" s="183"/>
      <c r="M1220" s="184"/>
    </row>
    <row r="1221" spans="1:13">
      <c r="A1221" s="185" t="s">
        <v>1804</v>
      </c>
      <c r="B1221" s="186"/>
      <c r="C1221" s="187" t="s">
        <v>443</v>
      </c>
      <c r="D1221" s="188" t="s">
        <v>49</v>
      </c>
      <c r="E1221" s="180" t="s">
        <v>1805</v>
      </c>
      <c r="F1221" s="180"/>
      <c r="G1221" s="180"/>
      <c r="H1221" s="180">
        <f t="shared" si="73"/>
        <v>0</v>
      </c>
      <c r="I1221" s="181">
        <f t="shared" si="74"/>
        <v>0</v>
      </c>
      <c r="J1221" s="182">
        <f t="shared" si="75"/>
        <v>0</v>
      </c>
      <c r="K1221" s="180">
        <f t="shared" si="76"/>
        <v>0</v>
      </c>
      <c r="L1221" s="183"/>
      <c r="M1221" s="184"/>
    </row>
    <row r="1222" spans="1:13">
      <c r="A1222" s="185" t="s">
        <v>1806</v>
      </c>
      <c r="B1222" s="186"/>
      <c r="C1222" s="187" t="s">
        <v>535</v>
      </c>
      <c r="D1222" s="188" t="s">
        <v>49</v>
      </c>
      <c r="E1222" s="180" t="s">
        <v>196</v>
      </c>
      <c r="F1222" s="180"/>
      <c r="G1222" s="180"/>
      <c r="H1222" s="180">
        <f t="shared" si="73"/>
        <v>0</v>
      </c>
      <c r="I1222" s="181">
        <f t="shared" si="74"/>
        <v>0</v>
      </c>
      <c r="J1222" s="182">
        <f t="shared" si="75"/>
        <v>0</v>
      </c>
      <c r="K1222" s="180">
        <f t="shared" si="76"/>
        <v>0</v>
      </c>
      <c r="L1222" s="183"/>
      <c r="M1222" s="184"/>
    </row>
    <row r="1223" spans="1:13">
      <c r="A1223" s="185" t="s">
        <v>1807</v>
      </c>
      <c r="B1223" s="186"/>
      <c r="C1223" s="187" t="s">
        <v>807</v>
      </c>
      <c r="D1223" s="188" t="s">
        <v>49</v>
      </c>
      <c r="E1223" s="180" t="s">
        <v>1808</v>
      </c>
      <c r="F1223" s="180"/>
      <c r="G1223" s="180"/>
      <c r="H1223" s="180">
        <f t="shared" si="73"/>
        <v>0</v>
      </c>
      <c r="I1223" s="181">
        <f t="shared" si="74"/>
        <v>0</v>
      </c>
      <c r="J1223" s="182">
        <f t="shared" si="75"/>
        <v>0</v>
      </c>
      <c r="K1223" s="180">
        <f t="shared" si="76"/>
        <v>0</v>
      </c>
      <c r="L1223" s="183"/>
      <c r="M1223" s="184"/>
    </row>
    <row r="1224" spans="1:13">
      <c r="A1224" s="185" t="s">
        <v>1809</v>
      </c>
      <c r="B1224" s="186"/>
      <c r="C1224" s="187" t="s">
        <v>445</v>
      </c>
      <c r="D1224" s="188" t="s">
        <v>49</v>
      </c>
      <c r="E1224" s="180" t="s">
        <v>194</v>
      </c>
      <c r="F1224" s="180"/>
      <c r="G1224" s="180"/>
      <c r="H1224" s="180">
        <f t="shared" si="73"/>
        <v>0</v>
      </c>
      <c r="I1224" s="181">
        <f t="shared" si="74"/>
        <v>0</v>
      </c>
      <c r="J1224" s="182">
        <f t="shared" si="75"/>
        <v>0</v>
      </c>
      <c r="K1224" s="180">
        <f t="shared" si="76"/>
        <v>0</v>
      </c>
      <c r="L1224" s="183"/>
      <c r="M1224" s="184"/>
    </row>
    <row r="1225" spans="1:13">
      <c r="A1225" s="185" t="s">
        <v>1810</v>
      </c>
      <c r="B1225" s="186"/>
      <c r="C1225" s="187" t="s">
        <v>446</v>
      </c>
      <c r="D1225" s="188" t="s">
        <v>49</v>
      </c>
      <c r="E1225" s="180" t="s">
        <v>1811</v>
      </c>
      <c r="F1225" s="180"/>
      <c r="G1225" s="180"/>
      <c r="H1225" s="180">
        <f t="shared" si="73"/>
        <v>0</v>
      </c>
      <c r="I1225" s="181">
        <f t="shared" si="74"/>
        <v>0</v>
      </c>
      <c r="J1225" s="182">
        <f t="shared" si="75"/>
        <v>0</v>
      </c>
      <c r="K1225" s="180">
        <f t="shared" si="76"/>
        <v>0</v>
      </c>
      <c r="L1225" s="183"/>
      <c r="M1225" s="184"/>
    </row>
    <row r="1226" spans="1:13">
      <c r="A1226" s="185" t="s">
        <v>1812</v>
      </c>
      <c r="B1226" s="186"/>
      <c r="C1226" s="187" t="s">
        <v>1028</v>
      </c>
      <c r="D1226" s="188" t="s">
        <v>49</v>
      </c>
      <c r="E1226" s="180" t="s">
        <v>192</v>
      </c>
      <c r="F1226" s="180"/>
      <c r="G1226" s="180"/>
      <c r="H1226" s="180">
        <f t="shared" si="73"/>
        <v>0</v>
      </c>
      <c r="I1226" s="181">
        <f t="shared" si="74"/>
        <v>0</v>
      </c>
      <c r="J1226" s="182">
        <f t="shared" si="75"/>
        <v>0</v>
      </c>
      <c r="K1226" s="180">
        <f t="shared" si="76"/>
        <v>0</v>
      </c>
      <c r="L1226" s="183"/>
      <c r="M1226" s="184"/>
    </row>
    <row r="1227" spans="1:13">
      <c r="A1227" s="185" t="s">
        <v>1813</v>
      </c>
      <c r="B1227" s="186"/>
      <c r="C1227" s="187" t="s">
        <v>448</v>
      </c>
      <c r="D1227" s="188" t="s">
        <v>49</v>
      </c>
      <c r="E1227" s="180" t="s">
        <v>1814</v>
      </c>
      <c r="F1227" s="180"/>
      <c r="G1227" s="180"/>
      <c r="H1227" s="180">
        <f t="shared" si="73"/>
        <v>0</v>
      </c>
      <c r="I1227" s="181">
        <f t="shared" si="74"/>
        <v>0</v>
      </c>
      <c r="J1227" s="182">
        <f t="shared" si="75"/>
        <v>0</v>
      </c>
      <c r="K1227" s="180">
        <f t="shared" si="76"/>
        <v>0</v>
      </c>
      <c r="L1227" s="183"/>
      <c r="M1227" s="184"/>
    </row>
    <row r="1228" spans="1:13">
      <c r="A1228" s="185" t="s">
        <v>1815</v>
      </c>
      <c r="B1228" s="186"/>
      <c r="C1228" s="187" t="s">
        <v>450</v>
      </c>
      <c r="D1228" s="188" t="s">
        <v>49</v>
      </c>
      <c r="E1228" s="180" t="s">
        <v>449</v>
      </c>
      <c r="F1228" s="180"/>
      <c r="G1228" s="180"/>
      <c r="H1228" s="180">
        <f t="shared" si="73"/>
        <v>0</v>
      </c>
      <c r="I1228" s="181">
        <f t="shared" si="74"/>
        <v>0</v>
      </c>
      <c r="J1228" s="182">
        <f t="shared" si="75"/>
        <v>0</v>
      </c>
      <c r="K1228" s="180">
        <f t="shared" si="76"/>
        <v>0</v>
      </c>
      <c r="L1228" s="183"/>
      <c r="M1228" s="184"/>
    </row>
    <row r="1229" spans="1:13">
      <c r="A1229" s="185" t="s">
        <v>1816</v>
      </c>
      <c r="B1229" s="186"/>
      <c r="C1229" s="187" t="s">
        <v>451</v>
      </c>
      <c r="D1229" s="188" t="s">
        <v>49</v>
      </c>
      <c r="E1229" s="180" t="s">
        <v>195</v>
      </c>
      <c r="F1229" s="180"/>
      <c r="G1229" s="180"/>
      <c r="H1229" s="180">
        <f t="shared" ref="H1229:H1292" si="77">F1229+G1229</f>
        <v>0</v>
      </c>
      <c r="I1229" s="181">
        <f t="shared" ref="I1229:I1292" si="78">E1229*F1229</f>
        <v>0</v>
      </c>
      <c r="J1229" s="182">
        <f t="shared" ref="J1229:J1292" si="79">E1229*G1229</f>
        <v>0</v>
      </c>
      <c r="K1229" s="180">
        <f t="shared" ref="K1229:K1292" si="80">I1229+J1229</f>
        <v>0</v>
      </c>
      <c r="L1229" s="183"/>
      <c r="M1229" s="184"/>
    </row>
    <row r="1230" spans="1:13">
      <c r="A1230" s="185" t="s">
        <v>1817</v>
      </c>
      <c r="B1230" s="186"/>
      <c r="C1230" s="187" t="s">
        <v>452</v>
      </c>
      <c r="D1230" s="188" t="s">
        <v>49</v>
      </c>
      <c r="E1230" s="180" t="s">
        <v>196</v>
      </c>
      <c r="F1230" s="180"/>
      <c r="G1230" s="180"/>
      <c r="H1230" s="180">
        <f t="shared" si="77"/>
        <v>0</v>
      </c>
      <c r="I1230" s="181">
        <f t="shared" si="78"/>
        <v>0</v>
      </c>
      <c r="J1230" s="182">
        <f t="shared" si="79"/>
        <v>0</v>
      </c>
      <c r="K1230" s="180">
        <f t="shared" si="80"/>
        <v>0</v>
      </c>
      <c r="L1230" s="183"/>
      <c r="M1230" s="184"/>
    </row>
    <row r="1231" spans="1:13">
      <c r="A1231" s="185" t="s">
        <v>1818</v>
      </c>
      <c r="B1231" s="186"/>
      <c r="C1231" s="187" t="s">
        <v>453</v>
      </c>
      <c r="D1231" s="188" t="s">
        <v>49</v>
      </c>
      <c r="E1231" s="180" t="s">
        <v>196</v>
      </c>
      <c r="F1231" s="180"/>
      <c r="G1231" s="180"/>
      <c r="H1231" s="180">
        <f t="shared" si="77"/>
        <v>0</v>
      </c>
      <c r="I1231" s="181">
        <f t="shared" si="78"/>
        <v>0</v>
      </c>
      <c r="J1231" s="182">
        <f t="shared" si="79"/>
        <v>0</v>
      </c>
      <c r="K1231" s="180">
        <f t="shared" si="80"/>
        <v>0</v>
      </c>
      <c r="L1231" s="183"/>
      <c r="M1231" s="184"/>
    </row>
    <row r="1232" spans="1:13" ht="20.399999999999999">
      <c r="A1232" s="185" t="s">
        <v>1819</v>
      </c>
      <c r="B1232" s="186"/>
      <c r="C1232" s="187" t="s">
        <v>550</v>
      </c>
      <c r="D1232" s="188" t="s">
        <v>49</v>
      </c>
      <c r="E1232" s="180" t="s">
        <v>196</v>
      </c>
      <c r="F1232" s="180"/>
      <c r="G1232" s="180"/>
      <c r="H1232" s="180">
        <f t="shared" si="77"/>
        <v>0</v>
      </c>
      <c r="I1232" s="181">
        <f t="shared" si="78"/>
        <v>0</v>
      </c>
      <c r="J1232" s="182">
        <f t="shared" si="79"/>
        <v>0</v>
      </c>
      <c r="K1232" s="180">
        <f t="shared" si="80"/>
        <v>0</v>
      </c>
      <c r="L1232" s="183"/>
      <c r="M1232" s="184"/>
    </row>
    <row r="1233" spans="1:13" ht="20.399999999999999">
      <c r="A1233" s="185" t="s">
        <v>1820</v>
      </c>
      <c r="B1233" s="186"/>
      <c r="C1233" s="187" t="s">
        <v>1821</v>
      </c>
      <c r="D1233" s="188" t="s">
        <v>49</v>
      </c>
      <c r="E1233" s="180" t="s">
        <v>196</v>
      </c>
      <c r="F1233" s="180"/>
      <c r="G1233" s="180"/>
      <c r="H1233" s="180">
        <f t="shared" si="77"/>
        <v>0</v>
      </c>
      <c r="I1233" s="181">
        <f t="shared" si="78"/>
        <v>0</v>
      </c>
      <c r="J1233" s="182">
        <f t="shared" si="79"/>
        <v>0</v>
      </c>
      <c r="K1233" s="180">
        <f t="shared" si="80"/>
        <v>0</v>
      </c>
      <c r="L1233" s="183"/>
      <c r="M1233" s="184"/>
    </row>
    <row r="1234" spans="1:13" ht="20.399999999999999">
      <c r="A1234" s="185" t="s">
        <v>1822</v>
      </c>
      <c r="B1234" s="186"/>
      <c r="C1234" s="187" t="s">
        <v>560</v>
      </c>
      <c r="D1234" s="188" t="s">
        <v>49</v>
      </c>
      <c r="E1234" s="180" t="s">
        <v>196</v>
      </c>
      <c r="F1234" s="180"/>
      <c r="G1234" s="180"/>
      <c r="H1234" s="180">
        <f t="shared" si="77"/>
        <v>0</v>
      </c>
      <c r="I1234" s="181">
        <f t="shared" si="78"/>
        <v>0</v>
      </c>
      <c r="J1234" s="182">
        <f t="shared" si="79"/>
        <v>0</v>
      </c>
      <c r="K1234" s="180">
        <f t="shared" si="80"/>
        <v>0</v>
      </c>
      <c r="L1234" s="183"/>
      <c r="M1234" s="184"/>
    </row>
    <row r="1235" spans="1:13" ht="20.399999999999999">
      <c r="A1235" s="185" t="s">
        <v>1823</v>
      </c>
      <c r="B1235" s="186"/>
      <c r="C1235" s="187" t="s">
        <v>1035</v>
      </c>
      <c r="D1235" s="188" t="s">
        <v>49</v>
      </c>
      <c r="E1235" s="180" t="s">
        <v>488</v>
      </c>
      <c r="F1235" s="180"/>
      <c r="G1235" s="180"/>
      <c r="H1235" s="180">
        <f t="shared" si="77"/>
        <v>0</v>
      </c>
      <c r="I1235" s="181">
        <f t="shared" si="78"/>
        <v>0</v>
      </c>
      <c r="J1235" s="182">
        <f t="shared" si="79"/>
        <v>0</v>
      </c>
      <c r="K1235" s="180">
        <f t="shared" si="80"/>
        <v>0</v>
      </c>
      <c r="L1235" s="183"/>
      <c r="M1235" s="184"/>
    </row>
    <row r="1236" spans="1:13">
      <c r="A1236" s="185" t="s">
        <v>1824</v>
      </c>
      <c r="B1236" s="186"/>
      <c r="C1236" s="187" t="s">
        <v>626</v>
      </c>
      <c r="D1236" s="188" t="s">
        <v>49</v>
      </c>
      <c r="E1236" s="180" t="s">
        <v>192</v>
      </c>
      <c r="F1236" s="180"/>
      <c r="G1236" s="180"/>
      <c r="H1236" s="180">
        <f t="shared" si="77"/>
        <v>0</v>
      </c>
      <c r="I1236" s="181">
        <f t="shared" si="78"/>
        <v>0</v>
      </c>
      <c r="J1236" s="182">
        <f t="shared" si="79"/>
        <v>0</v>
      </c>
      <c r="K1236" s="180">
        <f t="shared" si="80"/>
        <v>0</v>
      </c>
      <c r="L1236" s="183"/>
      <c r="M1236" s="184"/>
    </row>
    <row r="1237" spans="1:13">
      <c r="A1237" s="185" t="s">
        <v>1825</v>
      </c>
      <c r="B1237" s="186"/>
      <c r="C1237" s="187" t="s">
        <v>1826</v>
      </c>
      <c r="D1237" s="188" t="s">
        <v>49</v>
      </c>
      <c r="E1237" s="180" t="s">
        <v>196</v>
      </c>
      <c r="F1237" s="180"/>
      <c r="G1237" s="180"/>
      <c r="H1237" s="180">
        <f t="shared" si="77"/>
        <v>0</v>
      </c>
      <c r="I1237" s="181">
        <f t="shared" si="78"/>
        <v>0</v>
      </c>
      <c r="J1237" s="182">
        <f t="shared" si="79"/>
        <v>0</v>
      </c>
      <c r="K1237" s="180">
        <f t="shared" si="80"/>
        <v>0</v>
      </c>
      <c r="L1237" s="183"/>
      <c r="M1237" s="184"/>
    </row>
    <row r="1238" spans="1:13">
      <c r="A1238" s="185" t="s">
        <v>1827</v>
      </c>
      <c r="B1238" s="186"/>
      <c r="C1238" s="187" t="s">
        <v>461</v>
      </c>
      <c r="D1238" s="188" t="s">
        <v>49</v>
      </c>
      <c r="E1238" s="180" t="s">
        <v>196</v>
      </c>
      <c r="F1238" s="180"/>
      <c r="G1238" s="180"/>
      <c r="H1238" s="180">
        <f t="shared" si="77"/>
        <v>0</v>
      </c>
      <c r="I1238" s="181">
        <f t="shared" si="78"/>
        <v>0</v>
      </c>
      <c r="J1238" s="182">
        <f t="shared" si="79"/>
        <v>0</v>
      </c>
      <c r="K1238" s="180">
        <f t="shared" si="80"/>
        <v>0</v>
      </c>
      <c r="L1238" s="183"/>
      <c r="M1238" s="184"/>
    </row>
    <row r="1239" spans="1:13" ht="20.399999999999999">
      <c r="A1239" s="185" t="s">
        <v>1828</v>
      </c>
      <c r="B1239" s="186"/>
      <c r="C1239" s="187" t="s">
        <v>936</v>
      </c>
      <c r="D1239" s="188" t="s">
        <v>49</v>
      </c>
      <c r="E1239" s="180" t="s">
        <v>196</v>
      </c>
      <c r="F1239" s="180"/>
      <c r="G1239" s="180"/>
      <c r="H1239" s="180">
        <f t="shared" si="77"/>
        <v>0</v>
      </c>
      <c r="I1239" s="181">
        <f t="shared" si="78"/>
        <v>0</v>
      </c>
      <c r="J1239" s="182">
        <f t="shared" si="79"/>
        <v>0</v>
      </c>
      <c r="K1239" s="180">
        <f t="shared" si="80"/>
        <v>0</v>
      </c>
      <c r="L1239" s="183"/>
      <c r="M1239" s="184"/>
    </row>
    <row r="1240" spans="1:13">
      <c r="A1240" s="185" t="s">
        <v>1829</v>
      </c>
      <c r="B1240" s="186"/>
      <c r="C1240" s="187" t="s">
        <v>567</v>
      </c>
      <c r="D1240" s="188" t="s">
        <v>49</v>
      </c>
      <c r="E1240" s="180" t="s">
        <v>196</v>
      </c>
      <c r="F1240" s="180"/>
      <c r="G1240" s="180"/>
      <c r="H1240" s="180">
        <f t="shared" si="77"/>
        <v>0</v>
      </c>
      <c r="I1240" s="181">
        <f t="shared" si="78"/>
        <v>0</v>
      </c>
      <c r="J1240" s="182">
        <f t="shared" si="79"/>
        <v>0</v>
      </c>
      <c r="K1240" s="180">
        <f t="shared" si="80"/>
        <v>0</v>
      </c>
      <c r="L1240" s="183"/>
      <c r="M1240" s="184"/>
    </row>
    <row r="1241" spans="1:13">
      <c r="A1241" s="185" t="s">
        <v>1830</v>
      </c>
      <c r="B1241" s="186"/>
      <c r="C1241" s="187" t="s">
        <v>462</v>
      </c>
      <c r="D1241" s="188" t="s">
        <v>49</v>
      </c>
      <c r="E1241" s="180" t="s">
        <v>192</v>
      </c>
      <c r="F1241" s="180"/>
      <c r="G1241" s="180"/>
      <c r="H1241" s="180">
        <f t="shared" si="77"/>
        <v>0</v>
      </c>
      <c r="I1241" s="181">
        <f t="shared" si="78"/>
        <v>0</v>
      </c>
      <c r="J1241" s="182">
        <f t="shared" si="79"/>
        <v>0</v>
      </c>
      <c r="K1241" s="180">
        <f t="shared" si="80"/>
        <v>0</v>
      </c>
      <c r="L1241" s="183"/>
      <c r="M1241" s="184"/>
    </row>
    <row r="1242" spans="1:13">
      <c r="A1242" s="185" t="s">
        <v>1831</v>
      </c>
      <c r="B1242" s="186"/>
      <c r="C1242" s="187" t="s">
        <v>572</v>
      </c>
      <c r="D1242" s="188" t="s">
        <v>49</v>
      </c>
      <c r="E1242" s="180" t="s">
        <v>444</v>
      </c>
      <c r="F1242" s="180"/>
      <c r="G1242" s="180"/>
      <c r="H1242" s="180">
        <f t="shared" si="77"/>
        <v>0</v>
      </c>
      <c r="I1242" s="181">
        <f t="shared" si="78"/>
        <v>0</v>
      </c>
      <c r="J1242" s="182">
        <f t="shared" si="79"/>
        <v>0</v>
      </c>
      <c r="K1242" s="180">
        <f t="shared" si="80"/>
        <v>0</v>
      </c>
      <c r="L1242" s="183"/>
      <c r="M1242" s="184"/>
    </row>
    <row r="1243" spans="1:13">
      <c r="A1243" s="185" t="s">
        <v>1832</v>
      </c>
      <c r="B1243" s="186"/>
      <c r="C1243" s="187" t="s">
        <v>574</v>
      </c>
      <c r="D1243" s="188" t="s">
        <v>49</v>
      </c>
      <c r="E1243" s="180" t="s">
        <v>821</v>
      </c>
      <c r="F1243" s="180"/>
      <c r="G1243" s="180"/>
      <c r="H1243" s="180">
        <f t="shared" si="77"/>
        <v>0</v>
      </c>
      <c r="I1243" s="181">
        <f t="shared" si="78"/>
        <v>0</v>
      </c>
      <c r="J1243" s="182">
        <f t="shared" si="79"/>
        <v>0</v>
      </c>
      <c r="K1243" s="180">
        <f t="shared" si="80"/>
        <v>0</v>
      </c>
      <c r="L1243" s="183"/>
      <c r="M1243" s="184"/>
    </row>
    <row r="1244" spans="1:13">
      <c r="A1244" s="185" t="s">
        <v>1833</v>
      </c>
      <c r="B1244" s="186"/>
      <c r="C1244" s="187" t="s">
        <v>574</v>
      </c>
      <c r="D1244" s="188" t="s">
        <v>49</v>
      </c>
      <c r="E1244" s="180" t="s">
        <v>488</v>
      </c>
      <c r="F1244" s="180"/>
      <c r="G1244" s="180"/>
      <c r="H1244" s="180">
        <f t="shared" si="77"/>
        <v>0</v>
      </c>
      <c r="I1244" s="181">
        <f t="shared" si="78"/>
        <v>0</v>
      </c>
      <c r="J1244" s="182">
        <f t="shared" si="79"/>
        <v>0</v>
      </c>
      <c r="K1244" s="180">
        <f t="shared" si="80"/>
        <v>0</v>
      </c>
      <c r="L1244" s="183"/>
      <c r="M1244" s="184"/>
    </row>
    <row r="1245" spans="1:13">
      <c r="A1245" s="185" t="s">
        <v>1834</v>
      </c>
      <c r="B1245" s="186"/>
      <c r="C1245" s="187" t="s">
        <v>576</v>
      </c>
      <c r="D1245" s="188" t="s">
        <v>49</v>
      </c>
      <c r="E1245" s="180" t="s">
        <v>1808</v>
      </c>
      <c r="F1245" s="180"/>
      <c r="G1245" s="180"/>
      <c r="H1245" s="180">
        <f t="shared" si="77"/>
        <v>0</v>
      </c>
      <c r="I1245" s="181">
        <f t="shared" si="78"/>
        <v>0</v>
      </c>
      <c r="J1245" s="182">
        <f t="shared" si="79"/>
        <v>0</v>
      </c>
      <c r="K1245" s="180">
        <f t="shared" si="80"/>
        <v>0</v>
      </c>
      <c r="L1245" s="183"/>
      <c r="M1245" s="184"/>
    </row>
    <row r="1246" spans="1:13">
      <c r="A1246" s="185" t="s">
        <v>1835</v>
      </c>
      <c r="B1246" s="186"/>
      <c r="C1246" s="187" t="s">
        <v>636</v>
      </c>
      <c r="D1246" s="188" t="s">
        <v>49</v>
      </c>
      <c r="E1246" s="180" t="s">
        <v>488</v>
      </c>
      <c r="F1246" s="180"/>
      <c r="G1246" s="180"/>
      <c r="H1246" s="180">
        <f t="shared" si="77"/>
        <v>0</v>
      </c>
      <c r="I1246" s="181">
        <f t="shared" si="78"/>
        <v>0</v>
      </c>
      <c r="J1246" s="182">
        <f t="shared" si="79"/>
        <v>0</v>
      </c>
      <c r="K1246" s="180">
        <f t="shared" si="80"/>
        <v>0</v>
      </c>
      <c r="L1246" s="183"/>
      <c r="M1246" s="184"/>
    </row>
    <row r="1247" spans="1:13">
      <c r="A1247" s="185" t="s">
        <v>1836</v>
      </c>
      <c r="B1247" s="186"/>
      <c r="C1247" s="187" t="s">
        <v>578</v>
      </c>
      <c r="D1247" s="188" t="s">
        <v>49</v>
      </c>
      <c r="E1247" s="180" t="s">
        <v>821</v>
      </c>
      <c r="F1247" s="180"/>
      <c r="G1247" s="180"/>
      <c r="H1247" s="180">
        <f t="shared" si="77"/>
        <v>0</v>
      </c>
      <c r="I1247" s="181">
        <f t="shared" si="78"/>
        <v>0</v>
      </c>
      <c r="J1247" s="182">
        <f t="shared" si="79"/>
        <v>0</v>
      </c>
      <c r="K1247" s="180">
        <f t="shared" si="80"/>
        <v>0</v>
      </c>
      <c r="L1247" s="183"/>
      <c r="M1247" s="184"/>
    </row>
    <row r="1248" spans="1:13">
      <c r="A1248" s="185" t="s">
        <v>1837</v>
      </c>
      <c r="B1248" s="188"/>
      <c r="C1248" s="187" t="s">
        <v>639</v>
      </c>
      <c r="D1248" s="188" t="s">
        <v>49</v>
      </c>
      <c r="E1248" s="180" t="s">
        <v>488</v>
      </c>
      <c r="F1248" s="180"/>
      <c r="G1248" s="180"/>
      <c r="H1248" s="180">
        <f t="shared" si="77"/>
        <v>0</v>
      </c>
      <c r="I1248" s="181">
        <f t="shared" si="78"/>
        <v>0</v>
      </c>
      <c r="J1248" s="182">
        <f t="shared" si="79"/>
        <v>0</v>
      </c>
      <c r="K1248" s="180">
        <f t="shared" si="80"/>
        <v>0</v>
      </c>
      <c r="L1248" s="183"/>
      <c r="M1248" s="184"/>
    </row>
    <row r="1249" spans="1:13">
      <c r="A1249" s="185" t="s">
        <v>1838</v>
      </c>
      <c r="B1249" s="188"/>
      <c r="C1249" s="187" t="s">
        <v>580</v>
      </c>
      <c r="D1249" s="188" t="s">
        <v>49</v>
      </c>
      <c r="E1249" s="180" t="s">
        <v>196</v>
      </c>
      <c r="F1249" s="180"/>
      <c r="G1249" s="180"/>
      <c r="H1249" s="180">
        <f t="shared" si="77"/>
        <v>0</v>
      </c>
      <c r="I1249" s="181">
        <f t="shared" si="78"/>
        <v>0</v>
      </c>
      <c r="J1249" s="182">
        <f t="shared" si="79"/>
        <v>0</v>
      </c>
      <c r="K1249" s="180">
        <f t="shared" si="80"/>
        <v>0</v>
      </c>
      <c r="L1249" s="183"/>
      <c r="M1249" s="184"/>
    </row>
    <row r="1250" spans="1:13">
      <c r="A1250" s="185" t="s">
        <v>1839</v>
      </c>
      <c r="B1250" s="186"/>
      <c r="C1250" s="187" t="s">
        <v>641</v>
      </c>
      <c r="D1250" s="188" t="s">
        <v>49</v>
      </c>
      <c r="E1250" s="180" t="s">
        <v>488</v>
      </c>
      <c r="F1250" s="180"/>
      <c r="G1250" s="180"/>
      <c r="H1250" s="180">
        <f t="shared" si="77"/>
        <v>0</v>
      </c>
      <c r="I1250" s="181">
        <f t="shared" si="78"/>
        <v>0</v>
      </c>
      <c r="J1250" s="182">
        <f t="shared" si="79"/>
        <v>0</v>
      </c>
      <c r="K1250" s="180">
        <f t="shared" si="80"/>
        <v>0</v>
      </c>
      <c r="L1250" s="183"/>
      <c r="M1250" s="184"/>
    </row>
    <row r="1251" spans="1:13">
      <c r="A1251" s="185" t="s">
        <v>1840</v>
      </c>
      <c r="B1251" s="186"/>
      <c r="C1251" s="187" t="s">
        <v>582</v>
      </c>
      <c r="D1251" s="188" t="s">
        <v>49</v>
      </c>
      <c r="E1251" s="180" t="s">
        <v>444</v>
      </c>
      <c r="F1251" s="180"/>
      <c r="G1251" s="180"/>
      <c r="H1251" s="180">
        <f t="shared" si="77"/>
        <v>0</v>
      </c>
      <c r="I1251" s="181">
        <f t="shared" si="78"/>
        <v>0</v>
      </c>
      <c r="J1251" s="182">
        <f t="shared" si="79"/>
        <v>0</v>
      </c>
      <c r="K1251" s="180">
        <f t="shared" si="80"/>
        <v>0</v>
      </c>
      <c r="L1251" s="183"/>
      <c r="M1251" s="184"/>
    </row>
    <row r="1252" spans="1:13">
      <c r="A1252" s="185" t="s">
        <v>1841</v>
      </c>
      <c r="B1252" s="186"/>
      <c r="C1252" s="187" t="s">
        <v>584</v>
      </c>
      <c r="D1252" s="188" t="s">
        <v>49</v>
      </c>
      <c r="E1252" s="180" t="s">
        <v>196</v>
      </c>
      <c r="F1252" s="180"/>
      <c r="G1252" s="180"/>
      <c r="H1252" s="180">
        <f t="shared" si="77"/>
        <v>0</v>
      </c>
      <c r="I1252" s="181">
        <f t="shared" si="78"/>
        <v>0</v>
      </c>
      <c r="J1252" s="182">
        <f t="shared" si="79"/>
        <v>0</v>
      </c>
      <c r="K1252" s="180">
        <f t="shared" si="80"/>
        <v>0</v>
      </c>
      <c r="L1252" s="183"/>
      <c r="M1252" s="184"/>
    </row>
    <row r="1253" spans="1:13">
      <c r="A1253" s="185" t="s">
        <v>1842</v>
      </c>
      <c r="B1253" s="186"/>
      <c r="C1253" s="187" t="s">
        <v>842</v>
      </c>
      <c r="D1253" s="188" t="s">
        <v>49</v>
      </c>
      <c r="E1253" s="180" t="s">
        <v>195</v>
      </c>
      <c r="F1253" s="180"/>
      <c r="G1253" s="180"/>
      <c r="H1253" s="180">
        <f t="shared" si="77"/>
        <v>0</v>
      </c>
      <c r="I1253" s="181">
        <f t="shared" si="78"/>
        <v>0</v>
      </c>
      <c r="J1253" s="182">
        <f t="shared" si="79"/>
        <v>0</v>
      </c>
      <c r="K1253" s="180">
        <f t="shared" si="80"/>
        <v>0</v>
      </c>
      <c r="L1253" s="183"/>
      <c r="M1253" s="184"/>
    </row>
    <row r="1254" spans="1:13">
      <c r="A1254" s="185" t="s">
        <v>1843</v>
      </c>
      <c r="B1254" s="186"/>
      <c r="C1254" s="187" t="s">
        <v>1050</v>
      </c>
      <c r="D1254" s="188" t="s">
        <v>49</v>
      </c>
      <c r="E1254" s="180" t="s">
        <v>488</v>
      </c>
      <c r="F1254" s="180"/>
      <c r="G1254" s="180"/>
      <c r="H1254" s="180">
        <f t="shared" si="77"/>
        <v>0</v>
      </c>
      <c r="I1254" s="181">
        <f t="shared" si="78"/>
        <v>0</v>
      </c>
      <c r="J1254" s="182">
        <f t="shared" si="79"/>
        <v>0</v>
      </c>
      <c r="K1254" s="180">
        <f t="shared" si="80"/>
        <v>0</v>
      </c>
      <c r="L1254" s="183"/>
      <c r="M1254" s="184"/>
    </row>
    <row r="1255" spans="1:13">
      <c r="A1255" s="185" t="s">
        <v>1844</v>
      </c>
      <c r="B1255" s="186"/>
      <c r="C1255" s="187" t="s">
        <v>587</v>
      </c>
      <c r="D1255" s="188" t="s">
        <v>49</v>
      </c>
      <c r="E1255" s="180" t="s">
        <v>192</v>
      </c>
      <c r="F1255" s="180"/>
      <c r="G1255" s="180"/>
      <c r="H1255" s="180">
        <f t="shared" si="77"/>
        <v>0</v>
      </c>
      <c r="I1255" s="181">
        <f t="shared" si="78"/>
        <v>0</v>
      </c>
      <c r="J1255" s="182">
        <f t="shared" si="79"/>
        <v>0</v>
      </c>
      <c r="K1255" s="180">
        <f t="shared" si="80"/>
        <v>0</v>
      </c>
      <c r="L1255" s="183"/>
      <c r="M1255" s="184"/>
    </row>
    <row r="1256" spans="1:13">
      <c r="A1256" s="185" t="s">
        <v>1845</v>
      </c>
      <c r="B1256" s="186"/>
      <c r="C1256" s="187" t="s">
        <v>589</v>
      </c>
      <c r="D1256" s="188" t="s">
        <v>49</v>
      </c>
      <c r="E1256" s="180" t="s">
        <v>196</v>
      </c>
      <c r="F1256" s="180"/>
      <c r="G1256" s="180"/>
      <c r="H1256" s="180">
        <f t="shared" si="77"/>
        <v>0</v>
      </c>
      <c r="I1256" s="181">
        <f t="shared" si="78"/>
        <v>0</v>
      </c>
      <c r="J1256" s="182">
        <f t="shared" si="79"/>
        <v>0</v>
      </c>
      <c r="K1256" s="180">
        <f t="shared" si="80"/>
        <v>0</v>
      </c>
      <c r="L1256" s="183"/>
      <c r="M1256" s="184"/>
    </row>
    <row r="1257" spans="1:13">
      <c r="A1257" s="185" t="s">
        <v>1846</v>
      </c>
      <c r="B1257" s="186"/>
      <c r="C1257" s="187" t="s">
        <v>999</v>
      </c>
      <c r="D1257" s="188" t="s">
        <v>49</v>
      </c>
      <c r="E1257" s="180" t="s">
        <v>488</v>
      </c>
      <c r="F1257" s="180"/>
      <c r="G1257" s="180"/>
      <c r="H1257" s="180">
        <f t="shared" si="77"/>
        <v>0</v>
      </c>
      <c r="I1257" s="181">
        <f t="shared" si="78"/>
        <v>0</v>
      </c>
      <c r="J1257" s="182">
        <f t="shared" si="79"/>
        <v>0</v>
      </c>
      <c r="K1257" s="180">
        <f t="shared" si="80"/>
        <v>0</v>
      </c>
      <c r="L1257" s="183"/>
      <c r="M1257" s="184"/>
    </row>
    <row r="1258" spans="1:13">
      <c r="A1258" s="185" t="s">
        <v>1847</v>
      </c>
      <c r="B1258" s="186"/>
      <c r="C1258" s="187" t="s">
        <v>466</v>
      </c>
      <c r="D1258" s="188" t="s">
        <v>49</v>
      </c>
      <c r="E1258" s="180" t="s">
        <v>196</v>
      </c>
      <c r="F1258" s="180"/>
      <c r="G1258" s="180"/>
      <c r="H1258" s="180">
        <f t="shared" si="77"/>
        <v>0</v>
      </c>
      <c r="I1258" s="181">
        <f t="shared" si="78"/>
        <v>0</v>
      </c>
      <c r="J1258" s="182">
        <f t="shared" si="79"/>
        <v>0</v>
      </c>
      <c r="K1258" s="180">
        <f t="shared" si="80"/>
        <v>0</v>
      </c>
      <c r="L1258" s="183"/>
      <c r="M1258" s="184"/>
    </row>
    <row r="1259" spans="1:13">
      <c r="A1259" s="185" t="s">
        <v>1848</v>
      </c>
      <c r="B1259" s="186"/>
      <c r="C1259" s="187" t="s">
        <v>505</v>
      </c>
      <c r="D1259" s="188" t="s">
        <v>49</v>
      </c>
      <c r="E1259" s="180" t="s">
        <v>196</v>
      </c>
      <c r="F1259" s="180"/>
      <c r="G1259" s="180"/>
      <c r="H1259" s="180">
        <f t="shared" si="77"/>
        <v>0</v>
      </c>
      <c r="I1259" s="181">
        <f t="shared" si="78"/>
        <v>0</v>
      </c>
      <c r="J1259" s="182">
        <f t="shared" si="79"/>
        <v>0</v>
      </c>
      <c r="K1259" s="180">
        <f t="shared" si="80"/>
        <v>0</v>
      </c>
      <c r="L1259" s="183"/>
      <c r="M1259" s="184"/>
    </row>
    <row r="1260" spans="1:13">
      <c r="A1260" s="185" t="s">
        <v>1849</v>
      </c>
      <c r="B1260" s="186"/>
      <c r="C1260" s="187" t="s">
        <v>467</v>
      </c>
      <c r="D1260" s="188" t="s">
        <v>49</v>
      </c>
      <c r="E1260" s="180" t="s">
        <v>196</v>
      </c>
      <c r="F1260" s="180"/>
      <c r="G1260" s="180"/>
      <c r="H1260" s="180">
        <f t="shared" si="77"/>
        <v>0</v>
      </c>
      <c r="I1260" s="181">
        <f t="shared" si="78"/>
        <v>0</v>
      </c>
      <c r="J1260" s="182">
        <f t="shared" si="79"/>
        <v>0</v>
      </c>
      <c r="K1260" s="180">
        <f t="shared" si="80"/>
        <v>0</v>
      </c>
      <c r="L1260" s="183"/>
      <c r="M1260" s="184"/>
    </row>
    <row r="1261" spans="1:13">
      <c r="A1261" s="185" t="s">
        <v>1850</v>
      </c>
      <c r="B1261" s="186"/>
      <c r="C1261" s="187" t="s">
        <v>468</v>
      </c>
      <c r="D1261" s="188" t="s">
        <v>49</v>
      </c>
      <c r="E1261" s="180" t="s">
        <v>196</v>
      </c>
      <c r="F1261" s="180"/>
      <c r="G1261" s="180"/>
      <c r="H1261" s="180">
        <f t="shared" si="77"/>
        <v>0</v>
      </c>
      <c r="I1261" s="181">
        <f t="shared" si="78"/>
        <v>0</v>
      </c>
      <c r="J1261" s="182">
        <f t="shared" si="79"/>
        <v>0</v>
      </c>
      <c r="K1261" s="180">
        <f t="shared" si="80"/>
        <v>0</v>
      </c>
      <c r="L1261" s="183"/>
      <c r="M1261" s="184"/>
    </row>
    <row r="1262" spans="1:13">
      <c r="A1262" s="185" t="s">
        <v>1851</v>
      </c>
      <c r="B1262" s="186"/>
      <c r="C1262" s="187" t="s">
        <v>469</v>
      </c>
      <c r="D1262" s="188" t="s">
        <v>49</v>
      </c>
      <c r="E1262" s="180" t="s">
        <v>196</v>
      </c>
      <c r="F1262" s="180"/>
      <c r="G1262" s="180"/>
      <c r="H1262" s="180">
        <f t="shared" si="77"/>
        <v>0</v>
      </c>
      <c r="I1262" s="181">
        <f t="shared" si="78"/>
        <v>0</v>
      </c>
      <c r="J1262" s="182">
        <f t="shared" si="79"/>
        <v>0</v>
      </c>
      <c r="K1262" s="180">
        <f t="shared" si="80"/>
        <v>0</v>
      </c>
      <c r="L1262" s="183"/>
      <c r="M1262" s="184"/>
    </row>
    <row r="1263" spans="1:13">
      <c r="A1263" s="185" t="s">
        <v>1852</v>
      </c>
      <c r="B1263" s="186"/>
      <c r="C1263" s="187" t="s">
        <v>470</v>
      </c>
      <c r="D1263" s="188" t="s">
        <v>49</v>
      </c>
      <c r="E1263" s="180" t="s">
        <v>196</v>
      </c>
      <c r="F1263" s="180"/>
      <c r="G1263" s="180"/>
      <c r="H1263" s="180">
        <f t="shared" si="77"/>
        <v>0</v>
      </c>
      <c r="I1263" s="181">
        <f t="shared" si="78"/>
        <v>0</v>
      </c>
      <c r="J1263" s="182">
        <f t="shared" si="79"/>
        <v>0</v>
      </c>
      <c r="K1263" s="180">
        <f t="shared" si="80"/>
        <v>0</v>
      </c>
      <c r="L1263" s="183"/>
      <c r="M1263" s="184"/>
    </row>
    <row r="1264" spans="1:13">
      <c r="A1264" s="185" t="s">
        <v>1853</v>
      </c>
      <c r="B1264" s="186"/>
      <c r="C1264" s="187" t="s">
        <v>472</v>
      </c>
      <c r="D1264" s="188" t="s">
        <v>49</v>
      </c>
      <c r="E1264" s="180" t="s">
        <v>196</v>
      </c>
      <c r="F1264" s="180"/>
      <c r="G1264" s="180"/>
      <c r="H1264" s="180">
        <f t="shared" si="77"/>
        <v>0</v>
      </c>
      <c r="I1264" s="181">
        <f t="shared" si="78"/>
        <v>0</v>
      </c>
      <c r="J1264" s="182">
        <f t="shared" si="79"/>
        <v>0</v>
      </c>
      <c r="K1264" s="180">
        <f t="shared" si="80"/>
        <v>0</v>
      </c>
      <c r="L1264" s="183"/>
      <c r="M1264" s="184"/>
    </row>
    <row r="1265" spans="1:13">
      <c r="A1265" s="185" t="s">
        <v>1854</v>
      </c>
      <c r="B1265" s="186"/>
      <c r="C1265" s="187" t="s">
        <v>958</v>
      </c>
      <c r="D1265" s="188" t="s">
        <v>49</v>
      </c>
      <c r="E1265" s="180" t="s">
        <v>488</v>
      </c>
      <c r="F1265" s="180"/>
      <c r="G1265" s="180"/>
      <c r="H1265" s="180">
        <f t="shared" si="77"/>
        <v>0</v>
      </c>
      <c r="I1265" s="181">
        <f t="shared" si="78"/>
        <v>0</v>
      </c>
      <c r="J1265" s="182">
        <f t="shared" si="79"/>
        <v>0</v>
      </c>
      <c r="K1265" s="180">
        <f t="shared" si="80"/>
        <v>0</v>
      </c>
      <c r="L1265" s="183"/>
      <c r="M1265" s="184"/>
    </row>
    <row r="1266" spans="1:13">
      <c r="A1266" s="185" t="s">
        <v>1855</v>
      </c>
      <c r="B1266" s="186"/>
      <c r="C1266" s="187" t="s">
        <v>960</v>
      </c>
      <c r="D1266" s="188" t="s">
        <v>49</v>
      </c>
      <c r="E1266" s="180" t="s">
        <v>196</v>
      </c>
      <c r="F1266" s="180"/>
      <c r="G1266" s="180"/>
      <c r="H1266" s="180">
        <f t="shared" si="77"/>
        <v>0</v>
      </c>
      <c r="I1266" s="181">
        <f t="shared" si="78"/>
        <v>0</v>
      </c>
      <c r="J1266" s="182">
        <f t="shared" si="79"/>
        <v>0</v>
      </c>
      <c r="K1266" s="180">
        <f t="shared" si="80"/>
        <v>0</v>
      </c>
      <c r="L1266" s="183"/>
      <c r="M1266" s="184"/>
    </row>
    <row r="1267" spans="1:13">
      <c r="A1267" s="185"/>
      <c r="B1267" s="186"/>
      <c r="C1267" s="187"/>
      <c r="D1267" s="188"/>
      <c r="E1267" s="180"/>
      <c r="F1267" s="180"/>
      <c r="G1267" s="180"/>
      <c r="H1267" s="180">
        <f t="shared" si="77"/>
        <v>0</v>
      </c>
      <c r="I1267" s="181">
        <f t="shared" si="78"/>
        <v>0</v>
      </c>
      <c r="J1267" s="182">
        <f t="shared" si="79"/>
        <v>0</v>
      </c>
      <c r="K1267" s="180">
        <f t="shared" si="80"/>
        <v>0</v>
      </c>
      <c r="L1267" s="183"/>
      <c r="M1267" s="184"/>
    </row>
    <row r="1268" spans="1:13">
      <c r="A1268" s="175" t="s">
        <v>1856</v>
      </c>
      <c r="B1268" s="186"/>
      <c r="C1268" s="177" t="s">
        <v>1857</v>
      </c>
      <c r="D1268" s="178" t="s">
        <v>49</v>
      </c>
      <c r="E1268" s="189">
        <v>1</v>
      </c>
      <c r="F1268" s="180"/>
      <c r="G1268" s="180"/>
      <c r="H1268" s="180">
        <f t="shared" si="77"/>
        <v>0</v>
      </c>
      <c r="I1268" s="181">
        <f t="shared" si="78"/>
        <v>0</v>
      </c>
      <c r="J1268" s="182">
        <f t="shared" si="79"/>
        <v>0</v>
      </c>
      <c r="K1268" s="180">
        <f t="shared" si="80"/>
        <v>0</v>
      </c>
      <c r="L1268" s="183"/>
      <c r="M1268" s="184"/>
    </row>
    <row r="1269" spans="1:13">
      <c r="A1269" s="185" t="s">
        <v>1858</v>
      </c>
      <c r="B1269" s="186"/>
      <c r="C1269" s="187" t="s">
        <v>868</v>
      </c>
      <c r="D1269" s="188" t="s">
        <v>49</v>
      </c>
      <c r="E1269" s="180" t="s">
        <v>488</v>
      </c>
      <c r="F1269" s="180"/>
      <c r="G1269" s="180"/>
      <c r="H1269" s="180">
        <f t="shared" si="77"/>
        <v>0</v>
      </c>
      <c r="I1269" s="181">
        <f t="shared" si="78"/>
        <v>0</v>
      </c>
      <c r="J1269" s="182">
        <f t="shared" si="79"/>
        <v>0</v>
      </c>
      <c r="K1269" s="180">
        <f t="shared" si="80"/>
        <v>0</v>
      </c>
      <c r="L1269" s="183"/>
      <c r="M1269" s="184"/>
    </row>
    <row r="1270" spans="1:13">
      <c r="A1270" s="185" t="s">
        <v>1859</v>
      </c>
      <c r="B1270" s="186"/>
      <c r="C1270" s="187" t="s">
        <v>790</v>
      </c>
      <c r="D1270" s="188" t="s">
        <v>49</v>
      </c>
      <c r="E1270" s="180" t="s">
        <v>196</v>
      </c>
      <c r="F1270" s="180"/>
      <c r="G1270" s="180"/>
      <c r="H1270" s="180">
        <f t="shared" si="77"/>
        <v>0</v>
      </c>
      <c r="I1270" s="181">
        <f t="shared" si="78"/>
        <v>0</v>
      </c>
      <c r="J1270" s="182">
        <f t="shared" si="79"/>
        <v>0</v>
      </c>
      <c r="K1270" s="180">
        <f t="shared" si="80"/>
        <v>0</v>
      </c>
      <c r="L1270" s="183"/>
      <c r="M1270" s="184"/>
    </row>
    <row r="1271" spans="1:13">
      <c r="A1271" s="185" t="s">
        <v>1860</v>
      </c>
      <c r="B1271" s="186"/>
      <c r="C1271" s="187" t="s">
        <v>793</v>
      </c>
      <c r="D1271" s="188" t="s">
        <v>49</v>
      </c>
      <c r="E1271" s="180" t="s">
        <v>195</v>
      </c>
      <c r="F1271" s="180"/>
      <c r="G1271" s="180"/>
      <c r="H1271" s="180">
        <f t="shared" si="77"/>
        <v>0</v>
      </c>
      <c r="I1271" s="181">
        <f t="shared" si="78"/>
        <v>0</v>
      </c>
      <c r="J1271" s="182">
        <f t="shared" si="79"/>
        <v>0</v>
      </c>
      <c r="K1271" s="180">
        <f t="shared" si="80"/>
        <v>0</v>
      </c>
      <c r="L1271" s="183"/>
      <c r="M1271" s="184"/>
    </row>
    <row r="1272" spans="1:13" ht="20.399999999999999">
      <c r="A1272" s="185" t="s">
        <v>1861</v>
      </c>
      <c r="B1272" s="186"/>
      <c r="C1272" s="187" t="s">
        <v>528</v>
      </c>
      <c r="D1272" s="188" t="s">
        <v>49</v>
      </c>
      <c r="E1272" s="180" t="s">
        <v>449</v>
      </c>
      <c r="F1272" s="180"/>
      <c r="G1272" s="180"/>
      <c r="H1272" s="180">
        <f t="shared" si="77"/>
        <v>0</v>
      </c>
      <c r="I1272" s="181">
        <f t="shared" si="78"/>
        <v>0</v>
      </c>
      <c r="J1272" s="182">
        <f t="shared" si="79"/>
        <v>0</v>
      </c>
      <c r="K1272" s="180">
        <f t="shared" si="80"/>
        <v>0</v>
      </c>
      <c r="L1272" s="183"/>
      <c r="M1272" s="184"/>
    </row>
    <row r="1273" spans="1:13">
      <c r="A1273" s="185" t="s">
        <v>1862</v>
      </c>
      <c r="B1273" s="186"/>
      <c r="C1273" s="187" t="s">
        <v>441</v>
      </c>
      <c r="D1273" s="188" t="s">
        <v>49</v>
      </c>
      <c r="E1273" s="180" t="s">
        <v>192</v>
      </c>
      <c r="F1273" s="180"/>
      <c r="G1273" s="180"/>
      <c r="H1273" s="180">
        <f t="shared" si="77"/>
        <v>0</v>
      </c>
      <c r="I1273" s="181">
        <f t="shared" si="78"/>
        <v>0</v>
      </c>
      <c r="J1273" s="182">
        <f t="shared" si="79"/>
        <v>0</v>
      </c>
      <c r="K1273" s="180">
        <f t="shared" si="80"/>
        <v>0</v>
      </c>
      <c r="L1273" s="183"/>
      <c r="M1273" s="184"/>
    </row>
    <row r="1274" spans="1:13">
      <c r="A1274" s="185" t="s">
        <v>1863</v>
      </c>
      <c r="B1274" s="186"/>
      <c r="C1274" s="187" t="s">
        <v>442</v>
      </c>
      <c r="D1274" s="188" t="s">
        <v>49</v>
      </c>
      <c r="E1274" s="180" t="s">
        <v>1508</v>
      </c>
      <c r="F1274" s="180"/>
      <c r="G1274" s="180"/>
      <c r="H1274" s="180">
        <f t="shared" si="77"/>
        <v>0</v>
      </c>
      <c r="I1274" s="181">
        <f t="shared" si="78"/>
        <v>0</v>
      </c>
      <c r="J1274" s="182">
        <f t="shared" si="79"/>
        <v>0</v>
      </c>
      <c r="K1274" s="180">
        <f t="shared" si="80"/>
        <v>0</v>
      </c>
      <c r="L1274" s="183"/>
      <c r="M1274" s="184"/>
    </row>
    <row r="1275" spans="1:13">
      <c r="A1275" s="185" t="s">
        <v>1864</v>
      </c>
      <c r="B1275" s="186"/>
      <c r="C1275" s="187" t="s">
        <v>443</v>
      </c>
      <c r="D1275" s="188" t="s">
        <v>49</v>
      </c>
      <c r="E1275" s="180" t="s">
        <v>1865</v>
      </c>
      <c r="F1275" s="180"/>
      <c r="G1275" s="180"/>
      <c r="H1275" s="180">
        <f t="shared" si="77"/>
        <v>0</v>
      </c>
      <c r="I1275" s="181">
        <f t="shared" si="78"/>
        <v>0</v>
      </c>
      <c r="J1275" s="182">
        <f t="shared" si="79"/>
        <v>0</v>
      </c>
      <c r="K1275" s="180">
        <f t="shared" si="80"/>
        <v>0</v>
      </c>
      <c r="L1275" s="183"/>
      <c r="M1275" s="184"/>
    </row>
    <row r="1276" spans="1:13">
      <c r="A1276" s="185" t="s">
        <v>1866</v>
      </c>
      <c r="B1276" s="186"/>
      <c r="C1276" s="187" t="s">
        <v>882</v>
      </c>
      <c r="D1276" s="188" t="s">
        <v>49</v>
      </c>
      <c r="E1276" s="180" t="s">
        <v>1808</v>
      </c>
      <c r="F1276" s="180"/>
      <c r="G1276" s="180"/>
      <c r="H1276" s="180">
        <f t="shared" si="77"/>
        <v>0</v>
      </c>
      <c r="I1276" s="181">
        <f t="shared" si="78"/>
        <v>0</v>
      </c>
      <c r="J1276" s="182">
        <f t="shared" si="79"/>
        <v>0</v>
      </c>
      <c r="K1276" s="180">
        <f t="shared" si="80"/>
        <v>0</v>
      </c>
      <c r="L1276" s="183"/>
      <c r="M1276" s="184"/>
    </row>
    <row r="1277" spans="1:13">
      <c r="A1277" s="185" t="s">
        <v>1867</v>
      </c>
      <c r="B1277" s="186"/>
      <c r="C1277" s="187" t="s">
        <v>804</v>
      </c>
      <c r="D1277" s="188" t="s">
        <v>49</v>
      </c>
      <c r="E1277" s="180" t="s">
        <v>488</v>
      </c>
      <c r="F1277" s="180"/>
      <c r="G1277" s="180"/>
      <c r="H1277" s="180">
        <f t="shared" si="77"/>
        <v>0</v>
      </c>
      <c r="I1277" s="181">
        <f t="shared" si="78"/>
        <v>0</v>
      </c>
      <c r="J1277" s="182">
        <f t="shared" si="79"/>
        <v>0</v>
      </c>
      <c r="K1277" s="180">
        <f t="shared" si="80"/>
        <v>0</v>
      </c>
      <c r="L1277" s="183"/>
      <c r="M1277" s="184"/>
    </row>
    <row r="1278" spans="1:13">
      <c r="A1278" s="185" t="s">
        <v>1868</v>
      </c>
      <c r="B1278" s="186"/>
      <c r="C1278" s="187" t="s">
        <v>807</v>
      </c>
      <c r="D1278" s="188" t="s">
        <v>49</v>
      </c>
      <c r="E1278" s="180" t="s">
        <v>195</v>
      </c>
      <c r="F1278" s="180"/>
      <c r="G1278" s="180"/>
      <c r="H1278" s="180">
        <f t="shared" si="77"/>
        <v>0</v>
      </c>
      <c r="I1278" s="181">
        <f t="shared" si="78"/>
        <v>0</v>
      </c>
      <c r="J1278" s="182">
        <f t="shared" si="79"/>
        <v>0</v>
      </c>
      <c r="K1278" s="180">
        <f t="shared" si="80"/>
        <v>0</v>
      </c>
      <c r="L1278" s="183"/>
      <c r="M1278" s="184"/>
    </row>
    <row r="1279" spans="1:13">
      <c r="A1279" s="185" t="s">
        <v>1869</v>
      </c>
      <c r="B1279" s="186"/>
      <c r="C1279" s="187" t="s">
        <v>1870</v>
      </c>
      <c r="D1279" s="188" t="s">
        <v>49</v>
      </c>
      <c r="E1279" s="180" t="s">
        <v>196</v>
      </c>
      <c r="F1279" s="180"/>
      <c r="G1279" s="180"/>
      <c r="H1279" s="180">
        <f t="shared" si="77"/>
        <v>0</v>
      </c>
      <c r="I1279" s="181">
        <f t="shared" si="78"/>
        <v>0</v>
      </c>
      <c r="J1279" s="182">
        <f t="shared" si="79"/>
        <v>0</v>
      </c>
      <c r="K1279" s="180">
        <f t="shared" si="80"/>
        <v>0</v>
      </c>
      <c r="L1279" s="183"/>
      <c r="M1279" s="184"/>
    </row>
    <row r="1280" spans="1:13">
      <c r="A1280" s="185" t="s">
        <v>1871</v>
      </c>
      <c r="B1280" s="186"/>
      <c r="C1280" s="187" t="s">
        <v>445</v>
      </c>
      <c r="D1280" s="188" t="s">
        <v>49</v>
      </c>
      <c r="E1280" s="180" t="s">
        <v>194</v>
      </c>
      <c r="F1280" s="180"/>
      <c r="G1280" s="180"/>
      <c r="H1280" s="180">
        <f t="shared" si="77"/>
        <v>0</v>
      </c>
      <c r="I1280" s="181">
        <f t="shared" si="78"/>
        <v>0</v>
      </c>
      <c r="J1280" s="182">
        <f t="shared" si="79"/>
        <v>0</v>
      </c>
      <c r="K1280" s="180">
        <f t="shared" si="80"/>
        <v>0</v>
      </c>
      <c r="L1280" s="183"/>
      <c r="M1280" s="184"/>
    </row>
    <row r="1281" spans="1:13">
      <c r="A1281" s="185" t="s">
        <v>1872</v>
      </c>
      <c r="B1281" s="186"/>
      <c r="C1281" s="187" t="s">
        <v>446</v>
      </c>
      <c r="D1281" s="188" t="s">
        <v>49</v>
      </c>
      <c r="E1281" s="180" t="s">
        <v>449</v>
      </c>
      <c r="F1281" s="180"/>
      <c r="G1281" s="180"/>
      <c r="H1281" s="180">
        <f t="shared" si="77"/>
        <v>0</v>
      </c>
      <c r="I1281" s="181">
        <f t="shared" si="78"/>
        <v>0</v>
      </c>
      <c r="J1281" s="182">
        <f t="shared" si="79"/>
        <v>0</v>
      </c>
      <c r="K1281" s="180">
        <f t="shared" si="80"/>
        <v>0</v>
      </c>
      <c r="L1281" s="183"/>
      <c r="M1281" s="184"/>
    </row>
    <row r="1282" spans="1:13">
      <c r="A1282" s="185" t="s">
        <v>1873</v>
      </c>
      <c r="B1282" s="186"/>
      <c r="C1282" s="187" t="s">
        <v>1874</v>
      </c>
      <c r="D1282" s="188" t="s">
        <v>49</v>
      </c>
      <c r="E1282" s="180" t="s">
        <v>1875</v>
      </c>
      <c r="F1282" s="180"/>
      <c r="G1282" s="180"/>
      <c r="H1282" s="180">
        <f t="shared" si="77"/>
        <v>0</v>
      </c>
      <c r="I1282" s="181">
        <f t="shared" si="78"/>
        <v>0</v>
      </c>
      <c r="J1282" s="182">
        <f t="shared" si="79"/>
        <v>0</v>
      </c>
      <c r="K1282" s="180">
        <f t="shared" si="80"/>
        <v>0</v>
      </c>
      <c r="L1282" s="183"/>
      <c r="M1282" s="184"/>
    </row>
    <row r="1283" spans="1:13">
      <c r="A1283" s="185" t="s">
        <v>1876</v>
      </c>
      <c r="B1283" s="186"/>
      <c r="C1283" s="187" t="s">
        <v>891</v>
      </c>
      <c r="D1283" s="188" t="s">
        <v>49</v>
      </c>
      <c r="E1283" s="180" t="s">
        <v>444</v>
      </c>
      <c r="F1283" s="180"/>
      <c r="G1283" s="180"/>
      <c r="H1283" s="180">
        <f t="shared" si="77"/>
        <v>0</v>
      </c>
      <c r="I1283" s="181">
        <f t="shared" si="78"/>
        <v>0</v>
      </c>
      <c r="J1283" s="182">
        <f t="shared" si="79"/>
        <v>0</v>
      </c>
      <c r="K1283" s="180">
        <f t="shared" si="80"/>
        <v>0</v>
      </c>
      <c r="L1283" s="183"/>
      <c r="M1283" s="184"/>
    </row>
    <row r="1284" spans="1:13">
      <c r="A1284" s="185" t="s">
        <v>1877</v>
      </c>
      <c r="B1284" s="186"/>
      <c r="C1284" s="187" t="s">
        <v>814</v>
      </c>
      <c r="D1284" s="188" t="s">
        <v>49</v>
      </c>
      <c r="E1284" s="180" t="s">
        <v>196</v>
      </c>
      <c r="F1284" s="180"/>
      <c r="G1284" s="180"/>
      <c r="H1284" s="180">
        <f t="shared" si="77"/>
        <v>0</v>
      </c>
      <c r="I1284" s="181">
        <f t="shared" si="78"/>
        <v>0</v>
      </c>
      <c r="J1284" s="182">
        <f t="shared" si="79"/>
        <v>0</v>
      </c>
      <c r="K1284" s="180">
        <f t="shared" si="80"/>
        <v>0</v>
      </c>
      <c r="L1284" s="183"/>
      <c r="M1284" s="184"/>
    </row>
    <row r="1285" spans="1:13">
      <c r="A1285" s="185" t="s">
        <v>1878</v>
      </c>
      <c r="B1285" s="186"/>
      <c r="C1285" s="187" t="s">
        <v>816</v>
      </c>
      <c r="D1285" s="188" t="s">
        <v>49</v>
      </c>
      <c r="E1285" s="180" t="s">
        <v>195</v>
      </c>
      <c r="F1285" s="180"/>
      <c r="G1285" s="180"/>
      <c r="H1285" s="180">
        <f t="shared" si="77"/>
        <v>0</v>
      </c>
      <c r="I1285" s="181">
        <f t="shared" si="78"/>
        <v>0</v>
      </c>
      <c r="J1285" s="182">
        <f t="shared" si="79"/>
        <v>0</v>
      </c>
      <c r="K1285" s="180">
        <f t="shared" si="80"/>
        <v>0</v>
      </c>
      <c r="L1285" s="183"/>
      <c r="M1285" s="184"/>
    </row>
    <row r="1286" spans="1:13">
      <c r="A1286" s="185" t="s">
        <v>1879</v>
      </c>
      <c r="B1286" s="186"/>
      <c r="C1286" s="187" t="s">
        <v>448</v>
      </c>
      <c r="D1286" s="188" t="s">
        <v>49</v>
      </c>
      <c r="E1286" s="180" t="s">
        <v>196</v>
      </c>
      <c r="F1286" s="180"/>
      <c r="G1286" s="180"/>
      <c r="H1286" s="180">
        <f t="shared" si="77"/>
        <v>0</v>
      </c>
      <c r="I1286" s="181">
        <f t="shared" si="78"/>
        <v>0</v>
      </c>
      <c r="J1286" s="182">
        <f t="shared" si="79"/>
        <v>0</v>
      </c>
      <c r="K1286" s="180">
        <f t="shared" si="80"/>
        <v>0</v>
      </c>
      <c r="L1286" s="183"/>
      <c r="M1286" s="184"/>
    </row>
    <row r="1287" spans="1:13">
      <c r="A1287" s="185" t="s">
        <v>1880</v>
      </c>
      <c r="B1287" s="186"/>
      <c r="C1287" s="187" t="s">
        <v>1881</v>
      </c>
      <c r="D1287" s="188" t="s">
        <v>49</v>
      </c>
      <c r="E1287" s="180" t="s">
        <v>449</v>
      </c>
      <c r="F1287" s="180"/>
      <c r="G1287" s="180"/>
      <c r="H1287" s="180">
        <f t="shared" si="77"/>
        <v>0</v>
      </c>
      <c r="I1287" s="181">
        <f t="shared" si="78"/>
        <v>0</v>
      </c>
      <c r="J1287" s="182">
        <f t="shared" si="79"/>
        <v>0</v>
      </c>
      <c r="K1287" s="180">
        <f t="shared" si="80"/>
        <v>0</v>
      </c>
      <c r="L1287" s="183"/>
      <c r="M1287" s="184"/>
    </row>
    <row r="1288" spans="1:13">
      <c r="A1288" s="185" t="s">
        <v>1882</v>
      </c>
      <c r="B1288" s="186"/>
      <c r="C1288" s="187" t="s">
        <v>898</v>
      </c>
      <c r="D1288" s="188" t="s">
        <v>49</v>
      </c>
      <c r="E1288" s="180" t="s">
        <v>193</v>
      </c>
      <c r="F1288" s="180"/>
      <c r="G1288" s="180"/>
      <c r="H1288" s="180">
        <f t="shared" si="77"/>
        <v>0</v>
      </c>
      <c r="I1288" s="181">
        <f t="shared" si="78"/>
        <v>0</v>
      </c>
      <c r="J1288" s="182">
        <f t="shared" si="79"/>
        <v>0</v>
      </c>
      <c r="K1288" s="180">
        <f t="shared" si="80"/>
        <v>0</v>
      </c>
      <c r="L1288" s="183"/>
      <c r="M1288" s="184"/>
    </row>
    <row r="1289" spans="1:13">
      <c r="A1289" s="185" t="s">
        <v>1883</v>
      </c>
      <c r="B1289" s="186"/>
      <c r="C1289" s="187" t="s">
        <v>900</v>
      </c>
      <c r="D1289" s="188" t="s">
        <v>49</v>
      </c>
      <c r="E1289" s="180" t="s">
        <v>196</v>
      </c>
      <c r="F1289" s="180"/>
      <c r="G1289" s="180"/>
      <c r="H1289" s="180">
        <f t="shared" si="77"/>
        <v>0</v>
      </c>
      <c r="I1289" s="181">
        <f t="shared" si="78"/>
        <v>0</v>
      </c>
      <c r="J1289" s="182">
        <f t="shared" si="79"/>
        <v>0</v>
      </c>
      <c r="K1289" s="180">
        <f t="shared" si="80"/>
        <v>0</v>
      </c>
      <c r="L1289" s="183"/>
      <c r="M1289" s="184"/>
    </row>
    <row r="1290" spans="1:13">
      <c r="A1290" s="185" t="s">
        <v>1884</v>
      </c>
      <c r="B1290" s="186"/>
      <c r="C1290" s="187" t="s">
        <v>902</v>
      </c>
      <c r="D1290" s="188" t="s">
        <v>49</v>
      </c>
      <c r="E1290" s="180" t="s">
        <v>195</v>
      </c>
      <c r="F1290" s="180"/>
      <c r="G1290" s="180"/>
      <c r="H1290" s="180">
        <f t="shared" si="77"/>
        <v>0</v>
      </c>
      <c r="I1290" s="181">
        <f t="shared" si="78"/>
        <v>0</v>
      </c>
      <c r="J1290" s="182">
        <f t="shared" si="79"/>
        <v>0</v>
      </c>
      <c r="K1290" s="180">
        <f t="shared" si="80"/>
        <v>0</v>
      </c>
      <c r="L1290" s="183"/>
      <c r="M1290" s="184"/>
    </row>
    <row r="1291" spans="1:13">
      <c r="A1291" s="185" t="s">
        <v>1885</v>
      </c>
      <c r="B1291" s="186"/>
      <c r="C1291" s="187" t="s">
        <v>450</v>
      </c>
      <c r="D1291" s="188" t="s">
        <v>49</v>
      </c>
      <c r="E1291" s="180" t="s">
        <v>449</v>
      </c>
      <c r="F1291" s="180"/>
      <c r="G1291" s="180"/>
      <c r="H1291" s="180">
        <f t="shared" si="77"/>
        <v>0</v>
      </c>
      <c r="I1291" s="181">
        <f t="shared" si="78"/>
        <v>0</v>
      </c>
      <c r="J1291" s="182">
        <f t="shared" si="79"/>
        <v>0</v>
      </c>
      <c r="K1291" s="180">
        <f t="shared" si="80"/>
        <v>0</v>
      </c>
      <c r="L1291" s="183"/>
      <c r="M1291" s="184"/>
    </row>
    <row r="1292" spans="1:13">
      <c r="A1292" s="185" t="s">
        <v>1886</v>
      </c>
      <c r="B1292" s="186"/>
      <c r="C1292" s="187" t="s">
        <v>451</v>
      </c>
      <c r="D1292" s="188" t="s">
        <v>49</v>
      </c>
      <c r="E1292" s="180" t="s">
        <v>449</v>
      </c>
      <c r="F1292" s="180"/>
      <c r="G1292" s="180"/>
      <c r="H1292" s="180">
        <f t="shared" si="77"/>
        <v>0</v>
      </c>
      <c r="I1292" s="181">
        <f t="shared" si="78"/>
        <v>0</v>
      </c>
      <c r="J1292" s="182">
        <f t="shared" si="79"/>
        <v>0</v>
      </c>
      <c r="K1292" s="180">
        <f t="shared" si="80"/>
        <v>0</v>
      </c>
      <c r="L1292" s="183"/>
      <c r="M1292" s="184"/>
    </row>
    <row r="1293" spans="1:13">
      <c r="A1293" s="185" t="s">
        <v>1887</v>
      </c>
      <c r="B1293" s="186"/>
      <c r="C1293" s="187" t="s">
        <v>1888</v>
      </c>
      <c r="D1293" s="188" t="s">
        <v>49</v>
      </c>
      <c r="E1293" s="180" t="s">
        <v>196</v>
      </c>
      <c r="F1293" s="180"/>
      <c r="G1293" s="180"/>
      <c r="H1293" s="180">
        <f t="shared" ref="H1293:H1356" si="81">F1293+G1293</f>
        <v>0</v>
      </c>
      <c r="I1293" s="181">
        <f t="shared" ref="I1293:I1356" si="82">E1293*F1293</f>
        <v>0</v>
      </c>
      <c r="J1293" s="182">
        <f t="shared" ref="J1293:J1356" si="83">E1293*G1293</f>
        <v>0</v>
      </c>
      <c r="K1293" s="180">
        <f t="shared" ref="K1293:K1356" si="84">I1293+J1293</f>
        <v>0</v>
      </c>
      <c r="L1293" s="183"/>
      <c r="M1293" s="184"/>
    </row>
    <row r="1294" spans="1:13" ht="20.399999999999999">
      <c r="A1294" s="185" t="s">
        <v>1889</v>
      </c>
      <c r="B1294" s="186"/>
      <c r="C1294" s="187" t="s">
        <v>546</v>
      </c>
      <c r="D1294" s="188" t="s">
        <v>49</v>
      </c>
      <c r="E1294" s="180" t="s">
        <v>196</v>
      </c>
      <c r="F1294" s="180"/>
      <c r="G1294" s="180"/>
      <c r="H1294" s="180">
        <f t="shared" si="81"/>
        <v>0</v>
      </c>
      <c r="I1294" s="181">
        <f t="shared" si="82"/>
        <v>0</v>
      </c>
      <c r="J1294" s="182">
        <f t="shared" si="83"/>
        <v>0</v>
      </c>
      <c r="K1294" s="180">
        <f t="shared" si="84"/>
        <v>0</v>
      </c>
      <c r="L1294" s="183"/>
      <c r="M1294" s="184"/>
    </row>
    <row r="1295" spans="1:13">
      <c r="A1295" s="185" t="s">
        <v>1890</v>
      </c>
      <c r="B1295" s="186"/>
      <c r="C1295" s="187" t="s">
        <v>454</v>
      </c>
      <c r="D1295" s="188" t="s">
        <v>49</v>
      </c>
      <c r="E1295" s="180" t="s">
        <v>196</v>
      </c>
      <c r="F1295" s="180"/>
      <c r="G1295" s="180"/>
      <c r="H1295" s="180">
        <f t="shared" si="81"/>
        <v>0</v>
      </c>
      <c r="I1295" s="181">
        <f t="shared" si="82"/>
        <v>0</v>
      </c>
      <c r="J1295" s="182">
        <f t="shared" si="83"/>
        <v>0</v>
      </c>
      <c r="K1295" s="180">
        <f t="shared" si="84"/>
        <v>0</v>
      </c>
      <c r="L1295" s="183"/>
      <c r="M1295" s="184"/>
    </row>
    <row r="1296" spans="1:13">
      <c r="A1296" s="185" t="s">
        <v>1891</v>
      </c>
      <c r="B1296" s="188"/>
      <c r="C1296" s="187" t="s">
        <v>455</v>
      </c>
      <c r="D1296" s="188" t="s">
        <v>49</v>
      </c>
      <c r="E1296" s="180" t="s">
        <v>449</v>
      </c>
      <c r="F1296" s="180"/>
      <c r="G1296" s="180"/>
      <c r="H1296" s="180">
        <f t="shared" si="81"/>
        <v>0</v>
      </c>
      <c r="I1296" s="181">
        <f t="shared" si="82"/>
        <v>0</v>
      </c>
      <c r="J1296" s="182">
        <f t="shared" si="83"/>
        <v>0</v>
      </c>
      <c r="K1296" s="180">
        <f t="shared" si="84"/>
        <v>0</v>
      </c>
      <c r="L1296" s="183"/>
      <c r="M1296" s="184"/>
    </row>
    <row r="1297" spans="1:13" ht="30.6">
      <c r="A1297" s="185" t="s">
        <v>1892</v>
      </c>
      <c r="B1297" s="188"/>
      <c r="C1297" s="187" t="s">
        <v>1893</v>
      </c>
      <c r="D1297" s="188" t="s">
        <v>49</v>
      </c>
      <c r="E1297" s="180" t="s">
        <v>196</v>
      </c>
      <c r="F1297" s="180"/>
      <c r="G1297" s="180"/>
      <c r="H1297" s="180">
        <f t="shared" si="81"/>
        <v>0</v>
      </c>
      <c r="I1297" s="181">
        <f t="shared" si="82"/>
        <v>0</v>
      </c>
      <c r="J1297" s="182">
        <f t="shared" si="83"/>
        <v>0</v>
      </c>
      <c r="K1297" s="180">
        <f t="shared" si="84"/>
        <v>0</v>
      </c>
      <c r="L1297" s="183"/>
      <c r="M1297" s="184"/>
    </row>
    <row r="1298" spans="1:13">
      <c r="A1298" s="185" t="s">
        <v>1894</v>
      </c>
      <c r="B1298" s="186"/>
      <c r="C1298" s="187" t="s">
        <v>912</v>
      </c>
      <c r="D1298" s="188" t="s">
        <v>49</v>
      </c>
      <c r="E1298" s="180" t="s">
        <v>194</v>
      </c>
      <c r="F1298" s="180"/>
      <c r="G1298" s="180"/>
      <c r="H1298" s="180">
        <f t="shared" si="81"/>
        <v>0</v>
      </c>
      <c r="I1298" s="181">
        <f t="shared" si="82"/>
        <v>0</v>
      </c>
      <c r="J1298" s="182">
        <f t="shared" si="83"/>
        <v>0</v>
      </c>
      <c r="K1298" s="180">
        <f t="shared" si="84"/>
        <v>0</v>
      </c>
      <c r="L1298" s="183"/>
      <c r="M1298" s="184"/>
    </row>
    <row r="1299" spans="1:13">
      <c r="A1299" s="185" t="s">
        <v>1895</v>
      </c>
      <c r="B1299" s="186"/>
      <c r="C1299" s="187" t="s">
        <v>1896</v>
      </c>
      <c r="D1299" s="188" t="s">
        <v>49</v>
      </c>
      <c r="E1299" s="180" t="s">
        <v>196</v>
      </c>
      <c r="F1299" s="180"/>
      <c r="G1299" s="180"/>
      <c r="H1299" s="180">
        <f t="shared" si="81"/>
        <v>0</v>
      </c>
      <c r="I1299" s="181">
        <f t="shared" si="82"/>
        <v>0</v>
      </c>
      <c r="J1299" s="182">
        <f t="shared" si="83"/>
        <v>0</v>
      </c>
      <c r="K1299" s="180">
        <f t="shared" si="84"/>
        <v>0</v>
      </c>
      <c r="L1299" s="183"/>
      <c r="M1299" s="184"/>
    </row>
    <row r="1300" spans="1:13">
      <c r="A1300" s="185" t="s">
        <v>1897</v>
      </c>
      <c r="B1300" s="186"/>
      <c r="C1300" s="187" t="s">
        <v>1898</v>
      </c>
      <c r="D1300" s="188" t="s">
        <v>49</v>
      </c>
      <c r="E1300" s="180" t="s">
        <v>196</v>
      </c>
      <c r="F1300" s="180"/>
      <c r="G1300" s="180"/>
      <c r="H1300" s="180">
        <f t="shared" si="81"/>
        <v>0</v>
      </c>
      <c r="I1300" s="181">
        <f t="shared" si="82"/>
        <v>0</v>
      </c>
      <c r="J1300" s="182">
        <f t="shared" si="83"/>
        <v>0</v>
      </c>
      <c r="K1300" s="180">
        <f t="shared" si="84"/>
        <v>0</v>
      </c>
      <c r="L1300" s="183"/>
      <c r="M1300" s="184"/>
    </row>
    <row r="1301" spans="1:13">
      <c r="A1301" s="185" t="s">
        <v>1899</v>
      </c>
      <c r="B1301" s="186"/>
      <c r="C1301" s="187" t="s">
        <v>917</v>
      </c>
      <c r="D1301" s="188" t="s">
        <v>49</v>
      </c>
      <c r="E1301" s="180" t="s">
        <v>449</v>
      </c>
      <c r="F1301" s="180"/>
      <c r="G1301" s="180"/>
      <c r="H1301" s="180">
        <f t="shared" si="81"/>
        <v>0</v>
      </c>
      <c r="I1301" s="181">
        <f t="shared" si="82"/>
        <v>0</v>
      </c>
      <c r="J1301" s="182">
        <f t="shared" si="83"/>
        <v>0</v>
      </c>
      <c r="K1301" s="180">
        <f t="shared" si="84"/>
        <v>0</v>
      </c>
      <c r="L1301" s="183"/>
      <c r="M1301" s="184"/>
    </row>
    <row r="1302" spans="1:13">
      <c r="A1302" s="185" t="s">
        <v>1900</v>
      </c>
      <c r="B1302" s="186"/>
      <c r="C1302" s="187" t="s">
        <v>1901</v>
      </c>
      <c r="D1302" s="188" t="s">
        <v>49</v>
      </c>
      <c r="E1302" s="180" t="s">
        <v>196</v>
      </c>
      <c r="F1302" s="180"/>
      <c r="G1302" s="180"/>
      <c r="H1302" s="180">
        <f t="shared" si="81"/>
        <v>0</v>
      </c>
      <c r="I1302" s="181">
        <f t="shared" si="82"/>
        <v>0</v>
      </c>
      <c r="J1302" s="182">
        <f t="shared" si="83"/>
        <v>0</v>
      </c>
      <c r="K1302" s="180">
        <f t="shared" si="84"/>
        <v>0</v>
      </c>
      <c r="L1302" s="183"/>
      <c r="M1302" s="184"/>
    </row>
    <row r="1303" spans="1:13">
      <c r="A1303" s="185" t="s">
        <v>1902</v>
      </c>
      <c r="B1303" s="186"/>
      <c r="C1303" s="187" t="s">
        <v>460</v>
      </c>
      <c r="D1303" s="188" t="s">
        <v>49</v>
      </c>
      <c r="E1303" s="180" t="s">
        <v>449</v>
      </c>
      <c r="F1303" s="180"/>
      <c r="G1303" s="180"/>
      <c r="H1303" s="180">
        <f t="shared" si="81"/>
        <v>0</v>
      </c>
      <c r="I1303" s="181">
        <f t="shared" si="82"/>
        <v>0</v>
      </c>
      <c r="J1303" s="182">
        <f t="shared" si="83"/>
        <v>0</v>
      </c>
      <c r="K1303" s="180">
        <f t="shared" si="84"/>
        <v>0</v>
      </c>
      <c r="L1303" s="183"/>
      <c r="M1303" s="184"/>
    </row>
    <row r="1304" spans="1:13">
      <c r="A1304" s="185" t="s">
        <v>1903</v>
      </c>
      <c r="B1304" s="186"/>
      <c r="C1304" s="187" t="s">
        <v>1904</v>
      </c>
      <c r="D1304" s="188" t="s">
        <v>49</v>
      </c>
      <c r="E1304" s="180" t="s">
        <v>196</v>
      </c>
      <c r="F1304" s="180"/>
      <c r="G1304" s="180"/>
      <c r="H1304" s="180">
        <f t="shared" si="81"/>
        <v>0</v>
      </c>
      <c r="I1304" s="181">
        <f t="shared" si="82"/>
        <v>0</v>
      </c>
      <c r="J1304" s="182">
        <f t="shared" si="83"/>
        <v>0</v>
      </c>
      <c r="K1304" s="180">
        <f t="shared" si="84"/>
        <v>0</v>
      </c>
      <c r="L1304" s="183"/>
      <c r="M1304" s="184"/>
    </row>
    <row r="1305" spans="1:13">
      <c r="A1305" s="185" t="s">
        <v>1905</v>
      </c>
      <c r="B1305" s="186"/>
      <c r="C1305" s="187" t="s">
        <v>461</v>
      </c>
      <c r="D1305" s="188" t="s">
        <v>49</v>
      </c>
      <c r="E1305" s="180" t="s">
        <v>193</v>
      </c>
      <c r="F1305" s="180"/>
      <c r="G1305" s="180"/>
      <c r="H1305" s="180">
        <f t="shared" si="81"/>
        <v>0</v>
      </c>
      <c r="I1305" s="181">
        <f t="shared" si="82"/>
        <v>0</v>
      </c>
      <c r="J1305" s="182">
        <f t="shared" si="83"/>
        <v>0</v>
      </c>
      <c r="K1305" s="180">
        <f t="shared" si="84"/>
        <v>0</v>
      </c>
      <c r="L1305" s="183"/>
      <c r="M1305" s="184"/>
    </row>
    <row r="1306" spans="1:13">
      <c r="A1306" s="185" t="s">
        <v>1906</v>
      </c>
      <c r="B1306" s="186"/>
      <c r="C1306" s="187" t="s">
        <v>920</v>
      </c>
      <c r="D1306" s="188" t="s">
        <v>49</v>
      </c>
      <c r="E1306" s="180" t="s">
        <v>449</v>
      </c>
      <c r="F1306" s="180"/>
      <c r="G1306" s="180"/>
      <c r="H1306" s="180">
        <f t="shared" si="81"/>
        <v>0</v>
      </c>
      <c r="I1306" s="181">
        <f t="shared" si="82"/>
        <v>0</v>
      </c>
      <c r="J1306" s="182">
        <f t="shared" si="83"/>
        <v>0</v>
      </c>
      <c r="K1306" s="180">
        <f t="shared" si="84"/>
        <v>0</v>
      </c>
      <c r="L1306" s="183"/>
      <c r="M1306" s="184"/>
    </row>
    <row r="1307" spans="1:13">
      <c r="A1307" s="185" t="s">
        <v>1907</v>
      </c>
      <c r="B1307" s="186"/>
      <c r="C1307" s="187" t="s">
        <v>1908</v>
      </c>
      <c r="D1307" s="188" t="s">
        <v>49</v>
      </c>
      <c r="E1307" s="180" t="s">
        <v>196</v>
      </c>
      <c r="F1307" s="180"/>
      <c r="G1307" s="180"/>
      <c r="H1307" s="180">
        <f t="shared" si="81"/>
        <v>0</v>
      </c>
      <c r="I1307" s="181">
        <f t="shared" si="82"/>
        <v>0</v>
      </c>
      <c r="J1307" s="182">
        <f t="shared" si="83"/>
        <v>0</v>
      </c>
      <c r="K1307" s="180">
        <f t="shared" si="84"/>
        <v>0</v>
      </c>
      <c r="L1307" s="183"/>
      <c r="M1307" s="184"/>
    </row>
    <row r="1308" spans="1:13">
      <c r="A1308" s="185" t="s">
        <v>1909</v>
      </c>
      <c r="B1308" s="186"/>
      <c r="C1308" s="187" t="s">
        <v>462</v>
      </c>
      <c r="D1308" s="188" t="s">
        <v>49</v>
      </c>
      <c r="E1308" s="180" t="s">
        <v>1808</v>
      </c>
      <c r="F1308" s="180"/>
      <c r="G1308" s="180"/>
      <c r="H1308" s="180">
        <f t="shared" si="81"/>
        <v>0</v>
      </c>
      <c r="I1308" s="181">
        <f t="shared" si="82"/>
        <v>0</v>
      </c>
      <c r="J1308" s="182">
        <f t="shared" si="83"/>
        <v>0</v>
      </c>
      <c r="K1308" s="180">
        <f t="shared" si="84"/>
        <v>0</v>
      </c>
      <c r="L1308" s="183"/>
      <c r="M1308" s="184"/>
    </row>
    <row r="1309" spans="1:13">
      <c r="A1309" s="185" t="s">
        <v>1910</v>
      </c>
      <c r="B1309" s="186"/>
      <c r="C1309" s="187" t="s">
        <v>1911</v>
      </c>
      <c r="D1309" s="188" t="s">
        <v>49</v>
      </c>
      <c r="E1309" s="180" t="s">
        <v>449</v>
      </c>
      <c r="F1309" s="180"/>
      <c r="G1309" s="180"/>
      <c r="H1309" s="180">
        <f t="shared" si="81"/>
        <v>0</v>
      </c>
      <c r="I1309" s="181">
        <f t="shared" si="82"/>
        <v>0</v>
      </c>
      <c r="J1309" s="182">
        <f t="shared" si="83"/>
        <v>0</v>
      </c>
      <c r="K1309" s="180">
        <f t="shared" si="84"/>
        <v>0</v>
      </c>
      <c r="L1309" s="183"/>
      <c r="M1309" s="184"/>
    </row>
    <row r="1310" spans="1:13" ht="20.399999999999999">
      <c r="A1310" s="185" t="s">
        <v>1912</v>
      </c>
      <c r="B1310" s="186"/>
      <c r="C1310" s="187" t="s">
        <v>1913</v>
      </c>
      <c r="D1310" s="188" t="s">
        <v>49</v>
      </c>
      <c r="E1310" s="180" t="s">
        <v>196</v>
      </c>
      <c r="F1310" s="180"/>
      <c r="G1310" s="180"/>
      <c r="H1310" s="180">
        <f t="shared" si="81"/>
        <v>0</v>
      </c>
      <c r="I1310" s="181">
        <f t="shared" si="82"/>
        <v>0</v>
      </c>
      <c r="J1310" s="182">
        <f t="shared" si="83"/>
        <v>0</v>
      </c>
      <c r="K1310" s="180">
        <f t="shared" si="84"/>
        <v>0</v>
      </c>
      <c r="L1310" s="183"/>
      <c r="M1310" s="184"/>
    </row>
    <row r="1311" spans="1:13">
      <c r="A1311" s="185" t="s">
        <v>1914</v>
      </c>
      <c r="B1311" s="186"/>
      <c r="C1311" s="187" t="s">
        <v>463</v>
      </c>
      <c r="D1311" s="188" t="s">
        <v>49</v>
      </c>
      <c r="E1311" s="180" t="s">
        <v>449</v>
      </c>
      <c r="F1311" s="180"/>
      <c r="G1311" s="180"/>
      <c r="H1311" s="180">
        <f t="shared" si="81"/>
        <v>0</v>
      </c>
      <c r="I1311" s="181">
        <f t="shared" si="82"/>
        <v>0</v>
      </c>
      <c r="J1311" s="182">
        <f t="shared" si="83"/>
        <v>0</v>
      </c>
      <c r="K1311" s="180">
        <f t="shared" si="84"/>
        <v>0</v>
      </c>
      <c r="L1311" s="183"/>
      <c r="M1311" s="184"/>
    </row>
    <row r="1312" spans="1:13">
      <c r="A1312" s="185" t="s">
        <v>1915</v>
      </c>
      <c r="B1312" s="186"/>
      <c r="C1312" s="187" t="s">
        <v>1916</v>
      </c>
      <c r="D1312" s="188" t="s">
        <v>49</v>
      </c>
      <c r="E1312" s="180" t="s">
        <v>449</v>
      </c>
      <c r="F1312" s="180"/>
      <c r="G1312" s="180"/>
      <c r="H1312" s="180">
        <f t="shared" si="81"/>
        <v>0</v>
      </c>
      <c r="I1312" s="181">
        <f t="shared" si="82"/>
        <v>0</v>
      </c>
      <c r="J1312" s="182">
        <f t="shared" si="83"/>
        <v>0</v>
      </c>
      <c r="K1312" s="180">
        <f t="shared" si="84"/>
        <v>0</v>
      </c>
      <c r="L1312" s="183"/>
      <c r="M1312" s="184"/>
    </row>
    <row r="1313" spans="1:13">
      <c r="A1313" s="185" t="s">
        <v>1917</v>
      </c>
      <c r="B1313" s="186"/>
      <c r="C1313" s="187" t="s">
        <v>465</v>
      </c>
      <c r="D1313" s="188" t="s">
        <v>49</v>
      </c>
      <c r="E1313" s="180" t="s">
        <v>449</v>
      </c>
      <c r="F1313" s="180"/>
      <c r="G1313" s="180"/>
      <c r="H1313" s="180">
        <f t="shared" si="81"/>
        <v>0</v>
      </c>
      <c r="I1313" s="181">
        <f t="shared" si="82"/>
        <v>0</v>
      </c>
      <c r="J1313" s="182">
        <f t="shared" si="83"/>
        <v>0</v>
      </c>
      <c r="K1313" s="180">
        <f t="shared" si="84"/>
        <v>0</v>
      </c>
      <c r="L1313" s="183"/>
      <c r="M1313" s="184"/>
    </row>
    <row r="1314" spans="1:13">
      <c r="A1314" s="185" t="s">
        <v>1918</v>
      </c>
      <c r="B1314" s="186"/>
      <c r="C1314" s="187" t="s">
        <v>1919</v>
      </c>
      <c r="D1314" s="188" t="s">
        <v>49</v>
      </c>
      <c r="E1314" s="180" t="s">
        <v>449</v>
      </c>
      <c r="F1314" s="180"/>
      <c r="G1314" s="180"/>
      <c r="H1314" s="180">
        <f t="shared" si="81"/>
        <v>0</v>
      </c>
      <c r="I1314" s="181">
        <f t="shared" si="82"/>
        <v>0</v>
      </c>
      <c r="J1314" s="182">
        <f t="shared" si="83"/>
        <v>0</v>
      </c>
      <c r="K1314" s="180">
        <f t="shared" si="84"/>
        <v>0</v>
      </c>
      <c r="L1314" s="183"/>
      <c r="M1314" s="184"/>
    </row>
    <row r="1315" spans="1:13">
      <c r="A1315" s="185" t="s">
        <v>1920</v>
      </c>
      <c r="B1315" s="186"/>
      <c r="C1315" s="187" t="s">
        <v>466</v>
      </c>
      <c r="D1315" s="188" t="s">
        <v>49</v>
      </c>
      <c r="E1315" s="180" t="s">
        <v>196</v>
      </c>
      <c r="F1315" s="180"/>
      <c r="G1315" s="180"/>
      <c r="H1315" s="180">
        <f t="shared" si="81"/>
        <v>0</v>
      </c>
      <c r="I1315" s="181">
        <f t="shared" si="82"/>
        <v>0</v>
      </c>
      <c r="J1315" s="182">
        <f t="shared" si="83"/>
        <v>0</v>
      </c>
      <c r="K1315" s="180">
        <f t="shared" si="84"/>
        <v>0</v>
      </c>
      <c r="L1315" s="183"/>
      <c r="M1315" s="184"/>
    </row>
    <row r="1316" spans="1:13">
      <c r="A1316" s="185" t="s">
        <v>1921</v>
      </c>
      <c r="B1316" s="186"/>
      <c r="C1316" s="187" t="s">
        <v>467</v>
      </c>
      <c r="D1316" s="188" t="s">
        <v>49</v>
      </c>
      <c r="E1316" s="180" t="s">
        <v>196</v>
      </c>
      <c r="F1316" s="180"/>
      <c r="G1316" s="180"/>
      <c r="H1316" s="180">
        <f t="shared" si="81"/>
        <v>0</v>
      </c>
      <c r="I1316" s="181">
        <f t="shared" si="82"/>
        <v>0</v>
      </c>
      <c r="J1316" s="182">
        <f t="shared" si="83"/>
        <v>0</v>
      </c>
      <c r="K1316" s="180">
        <f t="shared" si="84"/>
        <v>0</v>
      </c>
      <c r="L1316" s="183"/>
      <c r="M1316" s="184"/>
    </row>
    <row r="1317" spans="1:13">
      <c r="A1317" s="185" t="s">
        <v>1922</v>
      </c>
      <c r="B1317" s="186"/>
      <c r="C1317" s="187" t="s">
        <v>468</v>
      </c>
      <c r="D1317" s="188" t="s">
        <v>49</v>
      </c>
      <c r="E1317" s="180" t="s">
        <v>196</v>
      </c>
      <c r="F1317" s="180"/>
      <c r="G1317" s="180"/>
      <c r="H1317" s="180">
        <f t="shared" si="81"/>
        <v>0</v>
      </c>
      <c r="I1317" s="181">
        <f t="shared" si="82"/>
        <v>0</v>
      </c>
      <c r="J1317" s="182">
        <f t="shared" si="83"/>
        <v>0</v>
      </c>
      <c r="K1317" s="180">
        <f t="shared" si="84"/>
        <v>0</v>
      </c>
      <c r="L1317" s="183"/>
      <c r="M1317" s="184"/>
    </row>
    <row r="1318" spans="1:13">
      <c r="A1318" s="185" t="s">
        <v>1923</v>
      </c>
      <c r="B1318" s="186"/>
      <c r="C1318" s="187" t="s">
        <v>469</v>
      </c>
      <c r="D1318" s="188" t="s">
        <v>49</v>
      </c>
      <c r="E1318" s="180" t="s">
        <v>196</v>
      </c>
      <c r="F1318" s="180"/>
      <c r="G1318" s="180"/>
      <c r="H1318" s="180">
        <f t="shared" si="81"/>
        <v>0</v>
      </c>
      <c r="I1318" s="181">
        <f t="shared" si="82"/>
        <v>0</v>
      </c>
      <c r="J1318" s="182">
        <f t="shared" si="83"/>
        <v>0</v>
      </c>
      <c r="K1318" s="180">
        <f t="shared" si="84"/>
        <v>0</v>
      </c>
      <c r="L1318" s="183"/>
      <c r="M1318" s="184"/>
    </row>
    <row r="1319" spans="1:13">
      <c r="A1319" s="185" t="s">
        <v>1924</v>
      </c>
      <c r="B1319" s="186"/>
      <c r="C1319" s="187" t="s">
        <v>470</v>
      </c>
      <c r="D1319" s="188" t="s">
        <v>49</v>
      </c>
      <c r="E1319" s="180" t="s">
        <v>196</v>
      </c>
      <c r="F1319" s="180"/>
      <c r="G1319" s="180"/>
      <c r="H1319" s="180">
        <f t="shared" si="81"/>
        <v>0</v>
      </c>
      <c r="I1319" s="181">
        <f t="shared" si="82"/>
        <v>0</v>
      </c>
      <c r="J1319" s="182">
        <f t="shared" si="83"/>
        <v>0</v>
      </c>
      <c r="K1319" s="180">
        <f t="shared" si="84"/>
        <v>0</v>
      </c>
      <c r="L1319" s="183"/>
      <c r="M1319" s="184"/>
    </row>
    <row r="1320" spans="1:13">
      <c r="A1320" s="185" t="s">
        <v>1925</v>
      </c>
      <c r="B1320" s="186"/>
      <c r="C1320" s="187" t="s">
        <v>471</v>
      </c>
      <c r="D1320" s="188" t="s">
        <v>49</v>
      </c>
      <c r="E1320" s="180" t="s">
        <v>196</v>
      </c>
      <c r="F1320" s="180"/>
      <c r="G1320" s="180"/>
      <c r="H1320" s="180">
        <f t="shared" si="81"/>
        <v>0</v>
      </c>
      <c r="I1320" s="181">
        <f t="shared" si="82"/>
        <v>0</v>
      </c>
      <c r="J1320" s="182">
        <f t="shared" si="83"/>
        <v>0</v>
      </c>
      <c r="K1320" s="180">
        <f t="shared" si="84"/>
        <v>0</v>
      </c>
      <c r="L1320" s="183"/>
      <c r="M1320" s="184"/>
    </row>
    <row r="1321" spans="1:13">
      <c r="A1321" s="185" t="s">
        <v>1926</v>
      </c>
      <c r="B1321" s="186"/>
      <c r="C1321" s="187" t="s">
        <v>472</v>
      </c>
      <c r="D1321" s="188" t="s">
        <v>49</v>
      </c>
      <c r="E1321" s="180" t="s">
        <v>196</v>
      </c>
      <c r="F1321" s="180"/>
      <c r="G1321" s="180"/>
      <c r="H1321" s="180">
        <f t="shared" si="81"/>
        <v>0</v>
      </c>
      <c r="I1321" s="181">
        <f t="shared" si="82"/>
        <v>0</v>
      </c>
      <c r="J1321" s="182">
        <f t="shared" si="83"/>
        <v>0</v>
      </c>
      <c r="K1321" s="180">
        <f t="shared" si="84"/>
        <v>0</v>
      </c>
      <c r="L1321" s="183"/>
      <c r="M1321" s="184"/>
    </row>
    <row r="1322" spans="1:13">
      <c r="A1322" s="185" t="s">
        <v>1927</v>
      </c>
      <c r="B1322" s="186"/>
      <c r="C1322" s="187" t="s">
        <v>1928</v>
      </c>
      <c r="D1322" s="188" t="s">
        <v>49</v>
      </c>
      <c r="E1322" s="180" t="s">
        <v>196</v>
      </c>
      <c r="F1322" s="180"/>
      <c r="G1322" s="180"/>
      <c r="H1322" s="180">
        <f t="shared" si="81"/>
        <v>0</v>
      </c>
      <c r="I1322" s="181">
        <f t="shared" si="82"/>
        <v>0</v>
      </c>
      <c r="J1322" s="182">
        <f t="shared" si="83"/>
        <v>0</v>
      </c>
      <c r="K1322" s="180">
        <f t="shared" si="84"/>
        <v>0</v>
      </c>
      <c r="L1322" s="183"/>
      <c r="M1322" s="184"/>
    </row>
    <row r="1323" spans="1:13">
      <c r="A1323" s="185" t="s">
        <v>1929</v>
      </c>
      <c r="B1323" s="186"/>
      <c r="C1323" s="187" t="s">
        <v>1930</v>
      </c>
      <c r="D1323" s="188" t="s">
        <v>49</v>
      </c>
      <c r="E1323" s="180" t="s">
        <v>196</v>
      </c>
      <c r="F1323" s="180"/>
      <c r="G1323" s="180"/>
      <c r="H1323" s="180">
        <f t="shared" si="81"/>
        <v>0</v>
      </c>
      <c r="I1323" s="181">
        <f t="shared" si="82"/>
        <v>0</v>
      </c>
      <c r="J1323" s="182">
        <f t="shared" si="83"/>
        <v>0</v>
      </c>
      <c r="K1323" s="180">
        <f t="shared" si="84"/>
        <v>0</v>
      </c>
      <c r="L1323" s="183"/>
      <c r="M1323" s="184"/>
    </row>
    <row r="1324" spans="1:13">
      <c r="A1324" s="185"/>
      <c r="B1324" s="186"/>
      <c r="C1324" s="187"/>
      <c r="D1324" s="188"/>
      <c r="E1324" s="180"/>
      <c r="F1324" s="180"/>
      <c r="G1324" s="180"/>
      <c r="H1324" s="180">
        <f t="shared" si="81"/>
        <v>0</v>
      </c>
      <c r="I1324" s="181">
        <f t="shared" si="82"/>
        <v>0</v>
      </c>
      <c r="J1324" s="182">
        <f t="shared" si="83"/>
        <v>0</v>
      </c>
      <c r="K1324" s="180">
        <f t="shared" si="84"/>
        <v>0</v>
      </c>
      <c r="L1324" s="183"/>
      <c r="M1324" s="184"/>
    </row>
    <row r="1325" spans="1:13" ht="20.399999999999999">
      <c r="A1325" s="175" t="s">
        <v>1931</v>
      </c>
      <c r="B1325" s="186"/>
      <c r="C1325" s="191" t="s">
        <v>1932</v>
      </c>
      <c r="D1325" s="178" t="s">
        <v>49</v>
      </c>
      <c r="E1325" s="189">
        <v>1</v>
      </c>
      <c r="F1325" s="180"/>
      <c r="G1325" s="180"/>
      <c r="H1325" s="180">
        <f t="shared" si="81"/>
        <v>0</v>
      </c>
      <c r="I1325" s="181">
        <f t="shared" si="82"/>
        <v>0</v>
      </c>
      <c r="J1325" s="182">
        <f t="shared" si="83"/>
        <v>0</v>
      </c>
      <c r="K1325" s="180">
        <f t="shared" si="84"/>
        <v>0</v>
      </c>
      <c r="L1325" s="183"/>
      <c r="M1325" s="184"/>
    </row>
    <row r="1326" spans="1:13">
      <c r="A1326" s="185" t="s">
        <v>1933</v>
      </c>
      <c r="B1326" s="186"/>
      <c r="C1326" s="187" t="s">
        <v>1934</v>
      </c>
      <c r="D1326" s="188" t="s">
        <v>49</v>
      </c>
      <c r="E1326" s="180" t="s">
        <v>196</v>
      </c>
      <c r="F1326" s="180"/>
      <c r="G1326" s="180"/>
      <c r="H1326" s="180">
        <f t="shared" si="81"/>
        <v>0</v>
      </c>
      <c r="I1326" s="181">
        <f t="shared" si="82"/>
        <v>0</v>
      </c>
      <c r="J1326" s="182">
        <f t="shared" si="83"/>
        <v>0</v>
      </c>
      <c r="K1326" s="180">
        <f t="shared" si="84"/>
        <v>0</v>
      </c>
      <c r="L1326" s="183"/>
      <c r="M1326" s="184"/>
    </row>
    <row r="1327" spans="1:13">
      <c r="A1327" s="185" t="s">
        <v>1935</v>
      </c>
      <c r="B1327" s="186"/>
      <c r="C1327" s="187" t="s">
        <v>1936</v>
      </c>
      <c r="D1327" s="188" t="s">
        <v>49</v>
      </c>
      <c r="E1327" s="180" t="s">
        <v>196</v>
      </c>
      <c r="F1327" s="180"/>
      <c r="G1327" s="180"/>
      <c r="H1327" s="180">
        <f t="shared" si="81"/>
        <v>0</v>
      </c>
      <c r="I1327" s="181">
        <f t="shared" si="82"/>
        <v>0</v>
      </c>
      <c r="J1327" s="182">
        <f t="shared" si="83"/>
        <v>0</v>
      </c>
      <c r="K1327" s="180">
        <f t="shared" si="84"/>
        <v>0</v>
      </c>
      <c r="L1327" s="183"/>
      <c r="M1327" s="184"/>
    </row>
    <row r="1328" spans="1:13">
      <c r="A1328" s="185" t="s">
        <v>1937</v>
      </c>
      <c r="B1328" s="186"/>
      <c r="C1328" s="187" t="s">
        <v>1938</v>
      </c>
      <c r="D1328" s="188" t="s">
        <v>49</v>
      </c>
      <c r="E1328" s="180" t="s">
        <v>196</v>
      </c>
      <c r="F1328" s="180"/>
      <c r="G1328" s="180"/>
      <c r="H1328" s="180">
        <f t="shared" si="81"/>
        <v>0</v>
      </c>
      <c r="I1328" s="181">
        <f t="shared" si="82"/>
        <v>0</v>
      </c>
      <c r="J1328" s="182">
        <f t="shared" si="83"/>
        <v>0</v>
      </c>
      <c r="K1328" s="180">
        <f t="shared" si="84"/>
        <v>0</v>
      </c>
      <c r="L1328" s="183"/>
      <c r="M1328" s="184"/>
    </row>
    <row r="1329" spans="1:13">
      <c r="A1329" s="185" t="s">
        <v>1939</v>
      </c>
      <c r="B1329" s="186"/>
      <c r="C1329" s="187" t="s">
        <v>1940</v>
      </c>
      <c r="D1329" s="188" t="s">
        <v>49</v>
      </c>
      <c r="E1329" s="180" t="s">
        <v>196</v>
      </c>
      <c r="F1329" s="180"/>
      <c r="G1329" s="180"/>
      <c r="H1329" s="180">
        <f t="shared" si="81"/>
        <v>0</v>
      </c>
      <c r="I1329" s="181">
        <f t="shared" si="82"/>
        <v>0</v>
      </c>
      <c r="J1329" s="182">
        <f t="shared" si="83"/>
        <v>0</v>
      </c>
      <c r="K1329" s="180">
        <f t="shared" si="84"/>
        <v>0</v>
      </c>
      <c r="L1329" s="183"/>
      <c r="M1329" s="184"/>
    </row>
    <row r="1330" spans="1:13">
      <c r="A1330" s="185" t="s">
        <v>1941</v>
      </c>
      <c r="B1330" s="186"/>
      <c r="C1330" s="187" t="s">
        <v>1942</v>
      </c>
      <c r="D1330" s="188" t="s">
        <v>49</v>
      </c>
      <c r="E1330" s="180" t="s">
        <v>196</v>
      </c>
      <c r="F1330" s="180"/>
      <c r="G1330" s="180"/>
      <c r="H1330" s="180">
        <f t="shared" si="81"/>
        <v>0</v>
      </c>
      <c r="I1330" s="181">
        <f t="shared" si="82"/>
        <v>0</v>
      </c>
      <c r="J1330" s="182">
        <f t="shared" si="83"/>
        <v>0</v>
      </c>
      <c r="K1330" s="180">
        <f t="shared" si="84"/>
        <v>0</v>
      </c>
      <c r="L1330" s="183"/>
      <c r="M1330" s="184"/>
    </row>
    <row r="1331" spans="1:13">
      <c r="A1331" s="185" t="s">
        <v>1943</v>
      </c>
      <c r="B1331" s="186"/>
      <c r="C1331" s="187" t="s">
        <v>1944</v>
      </c>
      <c r="D1331" s="188" t="s">
        <v>49</v>
      </c>
      <c r="E1331" s="180" t="s">
        <v>196</v>
      </c>
      <c r="F1331" s="180"/>
      <c r="G1331" s="180"/>
      <c r="H1331" s="180">
        <f t="shared" si="81"/>
        <v>0</v>
      </c>
      <c r="I1331" s="181">
        <f t="shared" si="82"/>
        <v>0</v>
      </c>
      <c r="J1331" s="182">
        <f t="shared" si="83"/>
        <v>0</v>
      </c>
      <c r="K1331" s="180">
        <f t="shared" si="84"/>
        <v>0</v>
      </c>
      <c r="L1331" s="183"/>
      <c r="M1331" s="184"/>
    </row>
    <row r="1332" spans="1:13" ht="20.399999999999999">
      <c r="A1332" s="185" t="s">
        <v>1945</v>
      </c>
      <c r="B1332" s="186"/>
      <c r="C1332" s="187" t="s">
        <v>1946</v>
      </c>
      <c r="D1332" s="188" t="s">
        <v>49</v>
      </c>
      <c r="E1332" s="180" t="s">
        <v>196</v>
      </c>
      <c r="F1332" s="180"/>
      <c r="G1332" s="180"/>
      <c r="H1332" s="180">
        <f t="shared" si="81"/>
        <v>0</v>
      </c>
      <c r="I1332" s="181">
        <f t="shared" si="82"/>
        <v>0</v>
      </c>
      <c r="J1332" s="182">
        <f t="shared" si="83"/>
        <v>0</v>
      </c>
      <c r="K1332" s="180">
        <f t="shared" si="84"/>
        <v>0</v>
      </c>
      <c r="L1332" s="183"/>
      <c r="M1332" s="184"/>
    </row>
    <row r="1333" spans="1:13">
      <c r="A1333" s="185" t="s">
        <v>1947</v>
      </c>
      <c r="B1333" s="186"/>
      <c r="C1333" s="187" t="s">
        <v>1948</v>
      </c>
      <c r="D1333" s="188" t="s">
        <v>49</v>
      </c>
      <c r="E1333" s="180" t="s">
        <v>196</v>
      </c>
      <c r="F1333" s="180"/>
      <c r="G1333" s="180"/>
      <c r="H1333" s="180">
        <f t="shared" si="81"/>
        <v>0</v>
      </c>
      <c r="I1333" s="181">
        <f t="shared" si="82"/>
        <v>0</v>
      </c>
      <c r="J1333" s="182">
        <f t="shared" si="83"/>
        <v>0</v>
      </c>
      <c r="K1333" s="180">
        <f t="shared" si="84"/>
        <v>0</v>
      </c>
      <c r="L1333" s="183"/>
      <c r="M1333" s="184"/>
    </row>
    <row r="1334" spans="1:13">
      <c r="A1334" s="185" t="s">
        <v>1949</v>
      </c>
      <c r="B1334" s="186"/>
      <c r="C1334" s="187" t="s">
        <v>1950</v>
      </c>
      <c r="D1334" s="188" t="s">
        <v>49</v>
      </c>
      <c r="E1334" s="180" t="s">
        <v>196</v>
      </c>
      <c r="F1334" s="180"/>
      <c r="G1334" s="180"/>
      <c r="H1334" s="180">
        <f t="shared" si="81"/>
        <v>0</v>
      </c>
      <c r="I1334" s="181">
        <f t="shared" si="82"/>
        <v>0</v>
      </c>
      <c r="J1334" s="182">
        <f t="shared" si="83"/>
        <v>0</v>
      </c>
      <c r="K1334" s="180">
        <f t="shared" si="84"/>
        <v>0</v>
      </c>
      <c r="L1334" s="183"/>
      <c r="M1334" s="184"/>
    </row>
    <row r="1335" spans="1:13">
      <c r="A1335" s="185" t="s">
        <v>1951</v>
      </c>
      <c r="B1335" s="186"/>
      <c r="C1335" s="187" t="s">
        <v>1952</v>
      </c>
      <c r="D1335" s="188" t="s">
        <v>49</v>
      </c>
      <c r="E1335" s="180" t="s">
        <v>196</v>
      </c>
      <c r="F1335" s="180"/>
      <c r="G1335" s="180"/>
      <c r="H1335" s="180">
        <f t="shared" si="81"/>
        <v>0</v>
      </c>
      <c r="I1335" s="181">
        <f t="shared" si="82"/>
        <v>0</v>
      </c>
      <c r="J1335" s="182">
        <f t="shared" si="83"/>
        <v>0</v>
      </c>
      <c r="K1335" s="180">
        <f t="shared" si="84"/>
        <v>0</v>
      </c>
      <c r="L1335" s="183"/>
      <c r="M1335" s="184"/>
    </row>
    <row r="1336" spans="1:13">
      <c r="A1336" s="185"/>
      <c r="B1336" s="186"/>
      <c r="C1336" s="187"/>
      <c r="D1336" s="188"/>
      <c r="E1336" s="180"/>
      <c r="F1336" s="180"/>
      <c r="G1336" s="180"/>
      <c r="H1336" s="180">
        <f t="shared" si="81"/>
        <v>0</v>
      </c>
      <c r="I1336" s="181">
        <f t="shared" si="82"/>
        <v>0</v>
      </c>
      <c r="J1336" s="182">
        <f t="shared" si="83"/>
        <v>0</v>
      </c>
      <c r="K1336" s="180">
        <f t="shared" si="84"/>
        <v>0</v>
      </c>
      <c r="L1336" s="183"/>
      <c r="M1336" s="184"/>
    </row>
    <row r="1337" spans="1:13">
      <c r="A1337" s="175" t="s">
        <v>1953</v>
      </c>
      <c r="B1337" s="186"/>
      <c r="C1337" s="177" t="s">
        <v>1954</v>
      </c>
      <c r="D1337" s="178" t="s">
        <v>49</v>
      </c>
      <c r="E1337" s="189">
        <v>1</v>
      </c>
      <c r="F1337" s="180"/>
      <c r="G1337" s="180"/>
      <c r="H1337" s="180">
        <f t="shared" si="81"/>
        <v>0</v>
      </c>
      <c r="I1337" s="181">
        <f t="shared" si="82"/>
        <v>0</v>
      </c>
      <c r="J1337" s="182">
        <f t="shared" si="83"/>
        <v>0</v>
      </c>
      <c r="K1337" s="180">
        <f t="shared" si="84"/>
        <v>0</v>
      </c>
      <c r="L1337" s="183"/>
      <c r="M1337" s="184"/>
    </row>
    <row r="1338" spans="1:13">
      <c r="A1338" s="185" t="s">
        <v>1955</v>
      </c>
      <c r="B1338" s="186"/>
      <c r="C1338" s="187" t="s">
        <v>868</v>
      </c>
      <c r="D1338" s="188" t="s">
        <v>49</v>
      </c>
      <c r="E1338" s="180" t="s">
        <v>196</v>
      </c>
      <c r="F1338" s="180"/>
      <c r="G1338" s="180"/>
      <c r="H1338" s="180">
        <f t="shared" si="81"/>
        <v>0</v>
      </c>
      <c r="I1338" s="181">
        <f t="shared" si="82"/>
        <v>0</v>
      </c>
      <c r="J1338" s="182">
        <f t="shared" si="83"/>
        <v>0</v>
      </c>
      <c r="K1338" s="180">
        <f t="shared" si="84"/>
        <v>0</v>
      </c>
      <c r="L1338" s="183"/>
      <c r="M1338" s="184"/>
    </row>
    <row r="1339" spans="1:13">
      <c r="A1339" s="185" t="s">
        <v>1956</v>
      </c>
      <c r="B1339" s="186"/>
      <c r="C1339" s="187" t="s">
        <v>441</v>
      </c>
      <c r="D1339" s="188" t="s">
        <v>49</v>
      </c>
      <c r="E1339" s="180" t="s">
        <v>488</v>
      </c>
      <c r="F1339" s="180"/>
      <c r="G1339" s="180"/>
      <c r="H1339" s="180">
        <f t="shared" si="81"/>
        <v>0</v>
      </c>
      <c r="I1339" s="181">
        <f t="shared" si="82"/>
        <v>0</v>
      </c>
      <c r="J1339" s="182">
        <f t="shared" si="83"/>
        <v>0</v>
      </c>
      <c r="K1339" s="180">
        <f t="shared" si="84"/>
        <v>0</v>
      </c>
      <c r="L1339" s="183"/>
      <c r="M1339" s="184"/>
    </row>
    <row r="1340" spans="1:13">
      <c r="A1340" s="185" t="s">
        <v>1957</v>
      </c>
      <c r="B1340" s="186"/>
      <c r="C1340" s="187" t="s">
        <v>442</v>
      </c>
      <c r="D1340" s="188" t="s">
        <v>49</v>
      </c>
      <c r="E1340" s="180" t="s">
        <v>193</v>
      </c>
      <c r="F1340" s="180"/>
      <c r="G1340" s="180"/>
      <c r="H1340" s="180">
        <f t="shared" si="81"/>
        <v>0</v>
      </c>
      <c r="I1340" s="181">
        <f t="shared" si="82"/>
        <v>0</v>
      </c>
      <c r="J1340" s="182">
        <f t="shared" si="83"/>
        <v>0</v>
      </c>
      <c r="K1340" s="180">
        <f t="shared" si="84"/>
        <v>0</v>
      </c>
      <c r="L1340" s="183"/>
      <c r="M1340" s="184"/>
    </row>
    <row r="1341" spans="1:13">
      <c r="A1341" s="185" t="s">
        <v>1958</v>
      </c>
      <c r="B1341" s="186"/>
      <c r="C1341" s="187" t="s">
        <v>443</v>
      </c>
      <c r="D1341" s="188" t="s">
        <v>49</v>
      </c>
      <c r="E1341" s="180" t="s">
        <v>193</v>
      </c>
      <c r="F1341" s="180"/>
      <c r="G1341" s="180"/>
      <c r="H1341" s="180">
        <f t="shared" si="81"/>
        <v>0</v>
      </c>
      <c r="I1341" s="181">
        <f t="shared" si="82"/>
        <v>0</v>
      </c>
      <c r="J1341" s="182">
        <f t="shared" si="83"/>
        <v>0</v>
      </c>
      <c r="K1341" s="180">
        <f t="shared" si="84"/>
        <v>0</v>
      </c>
      <c r="L1341" s="183"/>
      <c r="M1341" s="184"/>
    </row>
    <row r="1342" spans="1:13">
      <c r="A1342" s="185" t="s">
        <v>1959</v>
      </c>
      <c r="B1342" s="186"/>
      <c r="C1342" s="187" t="s">
        <v>882</v>
      </c>
      <c r="D1342" s="188" t="s">
        <v>49</v>
      </c>
      <c r="E1342" s="180" t="s">
        <v>194</v>
      </c>
      <c r="F1342" s="180"/>
      <c r="G1342" s="180"/>
      <c r="H1342" s="180">
        <f t="shared" si="81"/>
        <v>0</v>
      </c>
      <c r="I1342" s="181">
        <f t="shared" si="82"/>
        <v>0</v>
      </c>
      <c r="J1342" s="182">
        <f t="shared" si="83"/>
        <v>0</v>
      </c>
      <c r="K1342" s="180">
        <f t="shared" si="84"/>
        <v>0</v>
      </c>
      <c r="L1342" s="183"/>
      <c r="M1342" s="184"/>
    </row>
    <row r="1343" spans="1:13">
      <c r="A1343" s="185" t="s">
        <v>1960</v>
      </c>
      <c r="B1343" s="188"/>
      <c r="C1343" s="187" t="s">
        <v>446</v>
      </c>
      <c r="D1343" s="188" t="s">
        <v>49</v>
      </c>
      <c r="E1343" s="180" t="s">
        <v>192</v>
      </c>
      <c r="F1343" s="180"/>
      <c r="G1343" s="180"/>
      <c r="H1343" s="180">
        <f t="shared" si="81"/>
        <v>0</v>
      </c>
      <c r="I1343" s="181">
        <f t="shared" si="82"/>
        <v>0</v>
      </c>
      <c r="J1343" s="182">
        <f t="shared" si="83"/>
        <v>0</v>
      </c>
      <c r="K1343" s="180">
        <f t="shared" si="84"/>
        <v>0</v>
      </c>
      <c r="L1343" s="183"/>
      <c r="M1343" s="184"/>
    </row>
    <row r="1344" spans="1:13">
      <c r="A1344" s="185" t="s">
        <v>1961</v>
      </c>
      <c r="B1344" s="188"/>
      <c r="C1344" s="187" t="s">
        <v>891</v>
      </c>
      <c r="D1344" s="188" t="s">
        <v>49</v>
      </c>
      <c r="E1344" s="180" t="s">
        <v>192</v>
      </c>
      <c r="F1344" s="180"/>
      <c r="G1344" s="180"/>
      <c r="H1344" s="180">
        <f t="shared" si="81"/>
        <v>0</v>
      </c>
      <c r="I1344" s="181">
        <f t="shared" si="82"/>
        <v>0</v>
      </c>
      <c r="J1344" s="182">
        <f t="shared" si="83"/>
        <v>0</v>
      </c>
      <c r="K1344" s="180">
        <f t="shared" si="84"/>
        <v>0</v>
      </c>
      <c r="L1344" s="183"/>
      <c r="M1344" s="184"/>
    </row>
    <row r="1345" spans="1:13">
      <c r="A1345" s="185" t="s">
        <v>1962</v>
      </c>
      <c r="B1345" s="186"/>
      <c r="C1345" s="187" t="s">
        <v>448</v>
      </c>
      <c r="D1345" s="188" t="s">
        <v>49</v>
      </c>
      <c r="E1345" s="180" t="s">
        <v>449</v>
      </c>
      <c r="F1345" s="180"/>
      <c r="G1345" s="180"/>
      <c r="H1345" s="180">
        <f t="shared" si="81"/>
        <v>0</v>
      </c>
      <c r="I1345" s="181">
        <f t="shared" si="82"/>
        <v>0</v>
      </c>
      <c r="J1345" s="182">
        <f t="shared" si="83"/>
        <v>0</v>
      </c>
      <c r="K1345" s="180">
        <f t="shared" si="84"/>
        <v>0</v>
      </c>
      <c r="L1345" s="183"/>
      <c r="M1345" s="184"/>
    </row>
    <row r="1346" spans="1:13">
      <c r="A1346" s="185" t="s">
        <v>1963</v>
      </c>
      <c r="B1346" s="186"/>
      <c r="C1346" s="187" t="s">
        <v>898</v>
      </c>
      <c r="D1346" s="188" t="s">
        <v>49</v>
      </c>
      <c r="E1346" s="180" t="s">
        <v>449</v>
      </c>
      <c r="F1346" s="180"/>
      <c r="G1346" s="180"/>
      <c r="H1346" s="180">
        <f t="shared" si="81"/>
        <v>0</v>
      </c>
      <c r="I1346" s="181">
        <f t="shared" si="82"/>
        <v>0</v>
      </c>
      <c r="J1346" s="182">
        <f t="shared" si="83"/>
        <v>0</v>
      </c>
      <c r="K1346" s="180">
        <f t="shared" si="84"/>
        <v>0</v>
      </c>
      <c r="L1346" s="183"/>
      <c r="M1346" s="184"/>
    </row>
    <row r="1347" spans="1:13">
      <c r="A1347" s="185" t="s">
        <v>1964</v>
      </c>
      <c r="B1347" s="186"/>
      <c r="C1347" s="187" t="s">
        <v>451</v>
      </c>
      <c r="D1347" s="188" t="s">
        <v>49</v>
      </c>
      <c r="E1347" s="180" t="s">
        <v>449</v>
      </c>
      <c r="F1347" s="180"/>
      <c r="G1347" s="180"/>
      <c r="H1347" s="180">
        <f t="shared" si="81"/>
        <v>0</v>
      </c>
      <c r="I1347" s="181">
        <f t="shared" si="82"/>
        <v>0</v>
      </c>
      <c r="J1347" s="182">
        <f t="shared" si="83"/>
        <v>0</v>
      </c>
      <c r="K1347" s="180">
        <f t="shared" si="84"/>
        <v>0</v>
      </c>
      <c r="L1347" s="183"/>
      <c r="M1347" s="184"/>
    </row>
    <row r="1348" spans="1:13" ht="20.399999999999999">
      <c r="A1348" s="185" t="s">
        <v>1965</v>
      </c>
      <c r="B1348" s="186"/>
      <c r="C1348" s="187" t="s">
        <v>1966</v>
      </c>
      <c r="D1348" s="188" t="s">
        <v>49</v>
      </c>
      <c r="E1348" s="180" t="s">
        <v>196</v>
      </c>
      <c r="F1348" s="180"/>
      <c r="G1348" s="180"/>
      <c r="H1348" s="180">
        <f t="shared" si="81"/>
        <v>0</v>
      </c>
      <c r="I1348" s="181">
        <f t="shared" si="82"/>
        <v>0</v>
      </c>
      <c r="J1348" s="182">
        <f t="shared" si="83"/>
        <v>0</v>
      </c>
      <c r="K1348" s="180">
        <f t="shared" si="84"/>
        <v>0</v>
      </c>
      <c r="L1348" s="183"/>
      <c r="M1348" s="184"/>
    </row>
    <row r="1349" spans="1:13">
      <c r="A1349" s="185" t="s">
        <v>1967</v>
      </c>
      <c r="B1349" s="186"/>
      <c r="C1349" s="187" t="s">
        <v>466</v>
      </c>
      <c r="D1349" s="188" t="s">
        <v>49</v>
      </c>
      <c r="E1349" s="180" t="s">
        <v>196</v>
      </c>
      <c r="F1349" s="180"/>
      <c r="G1349" s="180"/>
      <c r="H1349" s="180">
        <f t="shared" si="81"/>
        <v>0</v>
      </c>
      <c r="I1349" s="181">
        <f t="shared" si="82"/>
        <v>0</v>
      </c>
      <c r="J1349" s="182">
        <f t="shared" si="83"/>
        <v>0</v>
      </c>
      <c r="K1349" s="180">
        <f t="shared" si="84"/>
        <v>0</v>
      </c>
      <c r="L1349" s="183"/>
      <c r="M1349" s="184"/>
    </row>
    <row r="1350" spans="1:13">
      <c r="A1350" s="185" t="s">
        <v>1968</v>
      </c>
      <c r="B1350" s="186"/>
      <c r="C1350" s="187" t="s">
        <v>1969</v>
      </c>
      <c r="D1350" s="188" t="s">
        <v>49</v>
      </c>
      <c r="E1350" s="180" t="s">
        <v>196</v>
      </c>
      <c r="F1350" s="180"/>
      <c r="G1350" s="180"/>
      <c r="H1350" s="180">
        <f t="shared" si="81"/>
        <v>0</v>
      </c>
      <c r="I1350" s="181">
        <f t="shared" si="82"/>
        <v>0</v>
      </c>
      <c r="J1350" s="182">
        <f t="shared" si="83"/>
        <v>0</v>
      </c>
      <c r="K1350" s="180">
        <f t="shared" si="84"/>
        <v>0</v>
      </c>
      <c r="L1350" s="183"/>
      <c r="M1350" s="184"/>
    </row>
    <row r="1351" spans="1:13">
      <c r="A1351" s="185" t="s">
        <v>1970</v>
      </c>
      <c r="B1351" s="186"/>
      <c r="C1351" s="187" t="s">
        <v>1971</v>
      </c>
      <c r="D1351" s="188" t="s">
        <v>49</v>
      </c>
      <c r="E1351" s="180" t="s">
        <v>196</v>
      </c>
      <c r="F1351" s="180"/>
      <c r="G1351" s="180"/>
      <c r="H1351" s="180">
        <f t="shared" si="81"/>
        <v>0</v>
      </c>
      <c r="I1351" s="181">
        <f t="shared" si="82"/>
        <v>0</v>
      </c>
      <c r="J1351" s="182">
        <f t="shared" si="83"/>
        <v>0</v>
      </c>
      <c r="K1351" s="180">
        <f t="shared" si="84"/>
        <v>0</v>
      </c>
      <c r="L1351" s="183"/>
      <c r="M1351" s="184"/>
    </row>
    <row r="1352" spans="1:13">
      <c r="A1352" s="185" t="s">
        <v>1972</v>
      </c>
      <c r="B1352" s="186"/>
      <c r="C1352" s="187" t="s">
        <v>1973</v>
      </c>
      <c r="D1352" s="188" t="s">
        <v>49</v>
      </c>
      <c r="E1352" s="180" t="s">
        <v>196</v>
      </c>
      <c r="F1352" s="180"/>
      <c r="G1352" s="180"/>
      <c r="H1352" s="180">
        <f t="shared" si="81"/>
        <v>0</v>
      </c>
      <c r="I1352" s="181">
        <f t="shared" si="82"/>
        <v>0</v>
      </c>
      <c r="J1352" s="182">
        <f t="shared" si="83"/>
        <v>0</v>
      </c>
      <c r="K1352" s="180">
        <f t="shared" si="84"/>
        <v>0</v>
      </c>
      <c r="L1352" s="183"/>
      <c r="M1352" s="184"/>
    </row>
    <row r="1353" spans="1:13">
      <c r="A1353" s="185" t="s">
        <v>1974</v>
      </c>
      <c r="B1353" s="186"/>
      <c r="C1353" s="187" t="s">
        <v>470</v>
      </c>
      <c r="D1353" s="188" t="s">
        <v>49</v>
      </c>
      <c r="E1353" s="180" t="s">
        <v>196</v>
      </c>
      <c r="F1353" s="180"/>
      <c r="G1353" s="180"/>
      <c r="H1353" s="180">
        <f t="shared" si="81"/>
        <v>0</v>
      </c>
      <c r="I1353" s="181">
        <f t="shared" si="82"/>
        <v>0</v>
      </c>
      <c r="J1353" s="182">
        <f t="shared" si="83"/>
        <v>0</v>
      </c>
      <c r="K1353" s="180">
        <f t="shared" si="84"/>
        <v>0</v>
      </c>
      <c r="L1353" s="183"/>
      <c r="M1353" s="184"/>
    </row>
    <row r="1354" spans="1:13">
      <c r="A1354" s="185" t="s">
        <v>1975</v>
      </c>
      <c r="B1354" s="186"/>
      <c r="C1354" s="187" t="s">
        <v>471</v>
      </c>
      <c r="D1354" s="188" t="s">
        <v>49</v>
      </c>
      <c r="E1354" s="180" t="s">
        <v>196</v>
      </c>
      <c r="F1354" s="180"/>
      <c r="G1354" s="180"/>
      <c r="H1354" s="180">
        <f t="shared" si="81"/>
        <v>0</v>
      </c>
      <c r="I1354" s="181">
        <f t="shared" si="82"/>
        <v>0</v>
      </c>
      <c r="J1354" s="182">
        <f t="shared" si="83"/>
        <v>0</v>
      </c>
      <c r="K1354" s="180">
        <f t="shared" si="84"/>
        <v>0</v>
      </c>
      <c r="L1354" s="183"/>
      <c r="M1354" s="184"/>
    </row>
    <row r="1355" spans="1:13">
      <c r="A1355" s="185" t="s">
        <v>1976</v>
      </c>
      <c r="B1355" s="186"/>
      <c r="C1355" s="187" t="s">
        <v>472</v>
      </c>
      <c r="D1355" s="188" t="s">
        <v>49</v>
      </c>
      <c r="E1355" s="180" t="s">
        <v>196</v>
      </c>
      <c r="F1355" s="180"/>
      <c r="G1355" s="180"/>
      <c r="H1355" s="180">
        <f t="shared" si="81"/>
        <v>0</v>
      </c>
      <c r="I1355" s="181">
        <f t="shared" si="82"/>
        <v>0</v>
      </c>
      <c r="J1355" s="182">
        <f t="shared" si="83"/>
        <v>0</v>
      </c>
      <c r="K1355" s="180">
        <f t="shared" si="84"/>
        <v>0</v>
      </c>
      <c r="L1355" s="183"/>
      <c r="M1355" s="184"/>
    </row>
    <row r="1356" spans="1:13">
      <c r="A1356" s="185"/>
      <c r="B1356" s="186"/>
      <c r="C1356" s="187"/>
      <c r="D1356" s="188"/>
      <c r="E1356" s="180"/>
      <c r="F1356" s="180"/>
      <c r="G1356" s="180"/>
      <c r="H1356" s="180">
        <f t="shared" si="81"/>
        <v>0</v>
      </c>
      <c r="I1356" s="181">
        <f t="shared" si="82"/>
        <v>0</v>
      </c>
      <c r="J1356" s="182">
        <f t="shared" si="83"/>
        <v>0</v>
      </c>
      <c r="K1356" s="180">
        <f t="shared" si="84"/>
        <v>0</v>
      </c>
      <c r="L1356" s="183"/>
      <c r="M1356" s="184"/>
    </row>
    <row r="1357" spans="1:13">
      <c r="A1357" s="185"/>
      <c r="B1357" s="186"/>
      <c r="C1357" s="187"/>
      <c r="D1357" s="188"/>
      <c r="E1357" s="180"/>
      <c r="F1357" s="180"/>
      <c r="G1357" s="180"/>
      <c r="H1357" s="180">
        <f t="shared" ref="H1357:H1386" si="85">F1357+G1357</f>
        <v>0</v>
      </c>
      <c r="I1357" s="181">
        <f t="shared" ref="I1357:I1386" si="86">E1357*F1357</f>
        <v>0</v>
      </c>
      <c r="J1357" s="182">
        <f t="shared" ref="J1357:J1386" si="87">E1357*G1357</f>
        <v>0</v>
      </c>
      <c r="K1357" s="180">
        <f t="shared" ref="K1357:K1386" si="88">I1357+J1357</f>
        <v>0</v>
      </c>
      <c r="L1357" s="183"/>
      <c r="M1357" s="184"/>
    </row>
    <row r="1358" spans="1:13">
      <c r="A1358" s="175" t="s">
        <v>1977</v>
      </c>
      <c r="B1358" s="186"/>
      <c r="C1358" s="177" t="s">
        <v>1978</v>
      </c>
      <c r="D1358" s="178"/>
      <c r="E1358" s="189"/>
      <c r="F1358" s="180"/>
      <c r="G1358" s="180"/>
      <c r="H1358" s="180">
        <f t="shared" si="85"/>
        <v>0</v>
      </c>
      <c r="I1358" s="181">
        <f t="shared" si="86"/>
        <v>0</v>
      </c>
      <c r="J1358" s="182">
        <f t="shared" si="87"/>
        <v>0</v>
      </c>
      <c r="K1358" s="180">
        <f t="shared" si="88"/>
        <v>0</v>
      </c>
      <c r="L1358" s="183"/>
      <c r="M1358" s="184"/>
    </row>
    <row r="1359" spans="1:13">
      <c r="A1359" s="185" t="s">
        <v>1979</v>
      </c>
      <c r="B1359" s="186"/>
      <c r="C1359" s="187" t="s">
        <v>441</v>
      </c>
      <c r="D1359" s="188" t="s">
        <v>49</v>
      </c>
      <c r="E1359" s="180" t="s">
        <v>196</v>
      </c>
      <c r="F1359" s="180"/>
      <c r="G1359" s="180"/>
      <c r="H1359" s="180">
        <f t="shared" si="85"/>
        <v>0</v>
      </c>
      <c r="I1359" s="181">
        <f t="shared" si="86"/>
        <v>0</v>
      </c>
      <c r="J1359" s="182">
        <f t="shared" si="87"/>
        <v>0</v>
      </c>
      <c r="K1359" s="180">
        <f t="shared" si="88"/>
        <v>0</v>
      </c>
      <c r="L1359" s="183"/>
      <c r="M1359" s="184"/>
    </row>
    <row r="1360" spans="1:13">
      <c r="A1360" s="185" t="s">
        <v>1980</v>
      </c>
      <c r="B1360" s="186"/>
      <c r="C1360" s="187" t="s">
        <v>442</v>
      </c>
      <c r="D1360" s="188" t="s">
        <v>49</v>
      </c>
      <c r="E1360" s="180" t="s">
        <v>196</v>
      </c>
      <c r="F1360" s="180"/>
      <c r="G1360" s="180"/>
      <c r="H1360" s="180">
        <f t="shared" si="85"/>
        <v>0</v>
      </c>
      <c r="I1360" s="181">
        <f t="shared" si="86"/>
        <v>0</v>
      </c>
      <c r="J1360" s="182">
        <f t="shared" si="87"/>
        <v>0</v>
      </c>
      <c r="K1360" s="180">
        <f t="shared" si="88"/>
        <v>0</v>
      </c>
      <c r="L1360" s="183"/>
      <c r="M1360" s="184"/>
    </row>
    <row r="1361" spans="1:13">
      <c r="A1361" s="185" t="s">
        <v>1981</v>
      </c>
      <c r="B1361" s="186"/>
      <c r="C1361" s="187" t="s">
        <v>443</v>
      </c>
      <c r="D1361" s="188" t="s">
        <v>49</v>
      </c>
      <c r="E1361" s="180" t="s">
        <v>449</v>
      </c>
      <c r="F1361" s="180"/>
      <c r="G1361" s="180"/>
      <c r="H1361" s="180">
        <f t="shared" si="85"/>
        <v>0</v>
      </c>
      <c r="I1361" s="181">
        <f t="shared" si="86"/>
        <v>0</v>
      </c>
      <c r="J1361" s="182">
        <f t="shared" si="87"/>
        <v>0</v>
      </c>
      <c r="K1361" s="180">
        <f t="shared" si="88"/>
        <v>0</v>
      </c>
      <c r="L1361" s="183"/>
      <c r="M1361" s="184"/>
    </row>
    <row r="1362" spans="1:13">
      <c r="A1362" s="185" t="s">
        <v>1982</v>
      </c>
      <c r="B1362" s="186"/>
      <c r="C1362" s="187" t="s">
        <v>446</v>
      </c>
      <c r="D1362" s="188" t="s">
        <v>49</v>
      </c>
      <c r="E1362" s="180" t="s">
        <v>1875</v>
      </c>
      <c r="F1362" s="180"/>
      <c r="G1362" s="180"/>
      <c r="H1362" s="180">
        <f t="shared" si="85"/>
        <v>0</v>
      </c>
      <c r="I1362" s="181">
        <f t="shared" si="86"/>
        <v>0</v>
      </c>
      <c r="J1362" s="182">
        <f t="shared" si="87"/>
        <v>0</v>
      </c>
      <c r="K1362" s="180">
        <f t="shared" si="88"/>
        <v>0</v>
      </c>
      <c r="L1362" s="183"/>
      <c r="M1362" s="184"/>
    </row>
    <row r="1363" spans="1:13">
      <c r="A1363" s="185" t="s">
        <v>1983</v>
      </c>
      <c r="B1363" s="186"/>
      <c r="C1363" s="187" t="s">
        <v>448</v>
      </c>
      <c r="D1363" s="188" t="s">
        <v>49</v>
      </c>
      <c r="E1363" s="180" t="s">
        <v>196</v>
      </c>
      <c r="F1363" s="180"/>
      <c r="G1363" s="180"/>
      <c r="H1363" s="180">
        <f t="shared" si="85"/>
        <v>0</v>
      </c>
      <c r="I1363" s="181">
        <f t="shared" si="86"/>
        <v>0</v>
      </c>
      <c r="J1363" s="182">
        <f t="shared" si="87"/>
        <v>0</v>
      </c>
      <c r="K1363" s="180">
        <f t="shared" si="88"/>
        <v>0</v>
      </c>
      <c r="L1363" s="183"/>
      <c r="M1363" s="184"/>
    </row>
    <row r="1364" spans="1:13" ht="20.399999999999999">
      <c r="A1364" s="185" t="s">
        <v>1984</v>
      </c>
      <c r="B1364" s="186"/>
      <c r="C1364" s="187" t="s">
        <v>457</v>
      </c>
      <c r="D1364" s="188" t="s">
        <v>49</v>
      </c>
      <c r="E1364" s="180" t="s">
        <v>458</v>
      </c>
      <c r="F1364" s="180"/>
      <c r="G1364" s="180"/>
      <c r="H1364" s="180">
        <f t="shared" si="85"/>
        <v>0</v>
      </c>
      <c r="I1364" s="181">
        <f t="shared" si="86"/>
        <v>0</v>
      </c>
      <c r="J1364" s="182">
        <f t="shared" si="87"/>
        <v>0</v>
      </c>
      <c r="K1364" s="180">
        <f t="shared" si="88"/>
        <v>0</v>
      </c>
      <c r="L1364" s="183"/>
      <c r="M1364" s="184"/>
    </row>
    <row r="1365" spans="1:13">
      <c r="A1365" s="185" t="s">
        <v>1985</v>
      </c>
      <c r="B1365" s="186"/>
      <c r="C1365" s="187" t="s">
        <v>460</v>
      </c>
      <c r="D1365" s="188" t="s">
        <v>49</v>
      </c>
      <c r="E1365" s="180" t="s">
        <v>196</v>
      </c>
      <c r="F1365" s="180"/>
      <c r="G1365" s="180"/>
      <c r="H1365" s="180">
        <f t="shared" si="85"/>
        <v>0</v>
      </c>
      <c r="I1365" s="181">
        <f t="shared" si="86"/>
        <v>0</v>
      </c>
      <c r="J1365" s="182">
        <f t="shared" si="87"/>
        <v>0</v>
      </c>
      <c r="K1365" s="180">
        <f t="shared" si="88"/>
        <v>0</v>
      </c>
      <c r="L1365" s="183"/>
      <c r="M1365" s="184"/>
    </row>
    <row r="1366" spans="1:13">
      <c r="A1366" s="185" t="s">
        <v>1986</v>
      </c>
      <c r="B1366" s="186"/>
      <c r="C1366" s="187" t="s">
        <v>464</v>
      </c>
      <c r="D1366" s="188" t="s">
        <v>49</v>
      </c>
      <c r="E1366" s="180" t="s">
        <v>196</v>
      </c>
      <c r="F1366" s="180"/>
      <c r="G1366" s="180"/>
      <c r="H1366" s="180">
        <f t="shared" si="85"/>
        <v>0</v>
      </c>
      <c r="I1366" s="181">
        <f t="shared" si="86"/>
        <v>0</v>
      </c>
      <c r="J1366" s="182">
        <f t="shared" si="87"/>
        <v>0</v>
      </c>
      <c r="K1366" s="180">
        <f t="shared" si="88"/>
        <v>0</v>
      </c>
      <c r="L1366" s="183"/>
      <c r="M1366" s="184"/>
    </row>
    <row r="1367" spans="1:13">
      <c r="A1367" s="185" t="s">
        <v>1987</v>
      </c>
      <c r="B1367" s="186"/>
      <c r="C1367" s="187" t="s">
        <v>473</v>
      </c>
      <c r="D1367" s="188" t="s">
        <v>49</v>
      </c>
      <c r="E1367" s="180" t="s">
        <v>488</v>
      </c>
      <c r="F1367" s="180"/>
      <c r="G1367" s="180"/>
      <c r="H1367" s="180">
        <f t="shared" si="85"/>
        <v>0</v>
      </c>
      <c r="I1367" s="181">
        <f t="shared" si="86"/>
        <v>0</v>
      </c>
      <c r="J1367" s="182">
        <f t="shared" si="87"/>
        <v>0</v>
      </c>
      <c r="K1367" s="180">
        <f t="shared" si="88"/>
        <v>0</v>
      </c>
      <c r="L1367" s="183"/>
      <c r="M1367" s="184"/>
    </row>
    <row r="1368" spans="1:13">
      <c r="A1368" s="185" t="s">
        <v>1988</v>
      </c>
      <c r="B1368" s="186"/>
      <c r="C1368" s="187" t="s">
        <v>474</v>
      </c>
      <c r="D1368" s="188" t="s">
        <v>49</v>
      </c>
      <c r="E1368" s="180" t="s">
        <v>196</v>
      </c>
      <c r="F1368" s="180"/>
      <c r="G1368" s="180"/>
      <c r="H1368" s="180">
        <f t="shared" si="85"/>
        <v>0</v>
      </c>
      <c r="I1368" s="181">
        <f t="shared" si="86"/>
        <v>0</v>
      </c>
      <c r="J1368" s="182">
        <f t="shared" si="87"/>
        <v>0</v>
      </c>
      <c r="K1368" s="180">
        <f t="shared" si="88"/>
        <v>0</v>
      </c>
      <c r="L1368" s="183"/>
      <c r="M1368" s="184"/>
    </row>
    <row r="1369" spans="1:13" ht="30.6">
      <c r="A1369" s="185" t="s">
        <v>1989</v>
      </c>
      <c r="B1369" s="186"/>
      <c r="C1369" s="187" t="s">
        <v>1990</v>
      </c>
      <c r="D1369" s="188" t="s">
        <v>49</v>
      </c>
      <c r="E1369" s="180" t="s">
        <v>196</v>
      </c>
      <c r="F1369" s="180"/>
      <c r="G1369" s="180"/>
      <c r="H1369" s="180">
        <f t="shared" si="85"/>
        <v>0</v>
      </c>
      <c r="I1369" s="181">
        <f t="shared" si="86"/>
        <v>0</v>
      </c>
      <c r="J1369" s="182">
        <f t="shared" si="87"/>
        <v>0</v>
      </c>
      <c r="K1369" s="180">
        <f t="shared" si="88"/>
        <v>0</v>
      </c>
      <c r="L1369" s="183"/>
      <c r="M1369" s="184"/>
    </row>
    <row r="1370" spans="1:13">
      <c r="A1370" s="185"/>
      <c r="B1370" s="186"/>
      <c r="C1370" s="187"/>
      <c r="D1370" s="188"/>
      <c r="E1370" s="180"/>
      <c r="F1370" s="180"/>
      <c r="G1370" s="180"/>
      <c r="H1370" s="180">
        <f t="shared" si="85"/>
        <v>0</v>
      </c>
      <c r="I1370" s="181">
        <f t="shared" si="86"/>
        <v>0</v>
      </c>
      <c r="J1370" s="182">
        <f t="shared" si="87"/>
        <v>0</v>
      </c>
      <c r="K1370" s="180">
        <f t="shared" si="88"/>
        <v>0</v>
      </c>
      <c r="L1370" s="183"/>
      <c r="M1370" s="184"/>
    </row>
    <row r="1371" spans="1:13">
      <c r="A1371" s="175" t="s">
        <v>1991</v>
      </c>
      <c r="B1371" s="186"/>
      <c r="C1371" s="177" t="s">
        <v>1992</v>
      </c>
      <c r="D1371" s="188"/>
      <c r="E1371" s="180"/>
      <c r="F1371" s="180"/>
      <c r="G1371" s="180"/>
      <c r="H1371" s="180">
        <f t="shared" si="85"/>
        <v>0</v>
      </c>
      <c r="I1371" s="181">
        <f t="shared" si="86"/>
        <v>0</v>
      </c>
      <c r="J1371" s="182">
        <f t="shared" si="87"/>
        <v>0</v>
      </c>
      <c r="K1371" s="180">
        <f t="shared" si="88"/>
        <v>0</v>
      </c>
      <c r="L1371" s="183"/>
      <c r="M1371" s="184"/>
    </row>
    <row r="1372" spans="1:13">
      <c r="A1372" s="185" t="s">
        <v>1993</v>
      </c>
      <c r="B1372" s="186"/>
      <c r="C1372" s="187" t="s">
        <v>441</v>
      </c>
      <c r="D1372" s="188" t="s">
        <v>49</v>
      </c>
      <c r="E1372" s="180" t="s">
        <v>196</v>
      </c>
      <c r="F1372" s="180"/>
      <c r="G1372" s="180"/>
      <c r="H1372" s="180">
        <f t="shared" si="85"/>
        <v>0</v>
      </c>
      <c r="I1372" s="181">
        <f t="shared" si="86"/>
        <v>0</v>
      </c>
      <c r="J1372" s="182">
        <f t="shared" si="87"/>
        <v>0</v>
      </c>
      <c r="K1372" s="180">
        <f t="shared" si="88"/>
        <v>0</v>
      </c>
      <c r="L1372" s="183"/>
      <c r="M1372" s="184"/>
    </row>
    <row r="1373" spans="1:13">
      <c r="A1373" s="185" t="s">
        <v>1994</v>
      </c>
      <c r="B1373" s="186"/>
      <c r="C1373" s="187" t="s">
        <v>442</v>
      </c>
      <c r="D1373" s="188" t="s">
        <v>49</v>
      </c>
      <c r="E1373" s="180" t="s">
        <v>196</v>
      </c>
      <c r="F1373" s="180"/>
      <c r="G1373" s="180"/>
      <c r="H1373" s="180">
        <f t="shared" si="85"/>
        <v>0</v>
      </c>
      <c r="I1373" s="181">
        <f t="shared" si="86"/>
        <v>0</v>
      </c>
      <c r="J1373" s="182">
        <f t="shared" si="87"/>
        <v>0</v>
      </c>
      <c r="K1373" s="180">
        <f t="shared" si="88"/>
        <v>0</v>
      </c>
      <c r="L1373" s="183"/>
      <c r="M1373" s="184"/>
    </row>
    <row r="1374" spans="1:13">
      <c r="A1374" s="185" t="s">
        <v>1995</v>
      </c>
      <c r="B1374" s="186"/>
      <c r="C1374" s="187" t="s">
        <v>443</v>
      </c>
      <c r="D1374" s="188" t="s">
        <v>49</v>
      </c>
      <c r="E1374" s="180" t="s">
        <v>449</v>
      </c>
      <c r="F1374" s="180"/>
      <c r="G1374" s="180"/>
      <c r="H1374" s="180">
        <f t="shared" si="85"/>
        <v>0</v>
      </c>
      <c r="I1374" s="181">
        <f t="shared" si="86"/>
        <v>0</v>
      </c>
      <c r="J1374" s="182">
        <f t="shared" si="87"/>
        <v>0</v>
      </c>
      <c r="K1374" s="180">
        <f t="shared" si="88"/>
        <v>0</v>
      </c>
      <c r="L1374" s="183"/>
      <c r="M1374" s="184"/>
    </row>
    <row r="1375" spans="1:13">
      <c r="A1375" s="185" t="s">
        <v>1996</v>
      </c>
      <c r="B1375" s="186"/>
      <c r="C1375" s="187" t="s">
        <v>446</v>
      </c>
      <c r="D1375" s="188" t="s">
        <v>49</v>
      </c>
      <c r="E1375" s="180" t="s">
        <v>1875</v>
      </c>
      <c r="F1375" s="180"/>
      <c r="G1375" s="180"/>
      <c r="H1375" s="180">
        <f t="shared" si="85"/>
        <v>0</v>
      </c>
      <c r="I1375" s="181">
        <f t="shared" si="86"/>
        <v>0</v>
      </c>
      <c r="J1375" s="182">
        <f t="shared" si="87"/>
        <v>0</v>
      </c>
      <c r="K1375" s="180">
        <f t="shared" si="88"/>
        <v>0</v>
      </c>
      <c r="L1375" s="183"/>
      <c r="M1375" s="184"/>
    </row>
    <row r="1376" spans="1:13">
      <c r="A1376" s="185" t="s">
        <v>1997</v>
      </c>
      <c r="B1376" s="186"/>
      <c r="C1376" s="187" t="s">
        <v>448</v>
      </c>
      <c r="D1376" s="188" t="s">
        <v>49</v>
      </c>
      <c r="E1376" s="180" t="s">
        <v>196</v>
      </c>
      <c r="F1376" s="180"/>
      <c r="G1376" s="180"/>
      <c r="H1376" s="180">
        <f t="shared" si="85"/>
        <v>0</v>
      </c>
      <c r="I1376" s="181">
        <f t="shared" si="86"/>
        <v>0</v>
      </c>
      <c r="J1376" s="182">
        <f t="shared" si="87"/>
        <v>0</v>
      </c>
      <c r="K1376" s="180">
        <f t="shared" si="88"/>
        <v>0</v>
      </c>
      <c r="L1376" s="183"/>
      <c r="M1376" s="184"/>
    </row>
    <row r="1377" spans="1:13" ht="20.399999999999999">
      <c r="A1377" s="185" t="s">
        <v>1998</v>
      </c>
      <c r="B1377" s="186"/>
      <c r="C1377" s="187" t="s">
        <v>457</v>
      </c>
      <c r="D1377" s="188" t="s">
        <v>49</v>
      </c>
      <c r="E1377" s="180" t="s">
        <v>458</v>
      </c>
      <c r="F1377" s="180"/>
      <c r="G1377" s="180"/>
      <c r="H1377" s="180">
        <f t="shared" si="85"/>
        <v>0</v>
      </c>
      <c r="I1377" s="181">
        <f t="shared" si="86"/>
        <v>0</v>
      </c>
      <c r="J1377" s="182">
        <f t="shared" si="87"/>
        <v>0</v>
      </c>
      <c r="K1377" s="180">
        <f t="shared" si="88"/>
        <v>0</v>
      </c>
      <c r="L1377" s="183"/>
      <c r="M1377" s="184"/>
    </row>
    <row r="1378" spans="1:13">
      <c r="A1378" s="185" t="s">
        <v>1999</v>
      </c>
      <c r="B1378" s="186"/>
      <c r="C1378" s="187" t="s">
        <v>460</v>
      </c>
      <c r="D1378" s="188" t="s">
        <v>49</v>
      </c>
      <c r="E1378" s="180" t="s">
        <v>196</v>
      </c>
      <c r="F1378" s="180"/>
      <c r="G1378" s="180"/>
      <c r="H1378" s="180">
        <f t="shared" si="85"/>
        <v>0</v>
      </c>
      <c r="I1378" s="181">
        <f t="shared" si="86"/>
        <v>0</v>
      </c>
      <c r="J1378" s="182">
        <f t="shared" si="87"/>
        <v>0</v>
      </c>
      <c r="K1378" s="180">
        <f t="shared" si="88"/>
        <v>0</v>
      </c>
      <c r="L1378" s="183"/>
      <c r="M1378" s="184"/>
    </row>
    <row r="1379" spans="1:13">
      <c r="A1379" s="185" t="s">
        <v>2000</v>
      </c>
      <c r="B1379" s="186"/>
      <c r="C1379" s="187" t="s">
        <v>464</v>
      </c>
      <c r="D1379" s="188" t="s">
        <v>49</v>
      </c>
      <c r="E1379" s="180" t="s">
        <v>196</v>
      </c>
      <c r="F1379" s="180"/>
      <c r="G1379" s="180"/>
      <c r="H1379" s="180">
        <f t="shared" si="85"/>
        <v>0</v>
      </c>
      <c r="I1379" s="181">
        <f t="shared" si="86"/>
        <v>0</v>
      </c>
      <c r="J1379" s="182">
        <f t="shared" si="87"/>
        <v>0</v>
      </c>
      <c r="K1379" s="180">
        <f t="shared" si="88"/>
        <v>0</v>
      </c>
      <c r="L1379" s="183"/>
      <c r="M1379" s="184"/>
    </row>
    <row r="1380" spans="1:13">
      <c r="A1380" s="185" t="s">
        <v>2001</v>
      </c>
      <c r="B1380" s="186"/>
      <c r="C1380" s="187" t="s">
        <v>473</v>
      </c>
      <c r="D1380" s="188" t="s">
        <v>49</v>
      </c>
      <c r="E1380" s="180" t="s">
        <v>488</v>
      </c>
      <c r="F1380" s="180"/>
      <c r="G1380" s="180"/>
      <c r="H1380" s="180">
        <f t="shared" si="85"/>
        <v>0</v>
      </c>
      <c r="I1380" s="181">
        <f t="shared" si="86"/>
        <v>0</v>
      </c>
      <c r="J1380" s="182">
        <f t="shared" si="87"/>
        <v>0</v>
      </c>
      <c r="K1380" s="180">
        <f t="shared" si="88"/>
        <v>0</v>
      </c>
      <c r="L1380" s="183"/>
      <c r="M1380" s="184"/>
    </row>
    <row r="1381" spans="1:13">
      <c r="A1381" s="185" t="s">
        <v>2002</v>
      </c>
      <c r="B1381" s="186"/>
      <c r="C1381" s="187" t="s">
        <v>474</v>
      </c>
      <c r="D1381" s="188" t="s">
        <v>49</v>
      </c>
      <c r="E1381" s="180" t="s">
        <v>196</v>
      </c>
      <c r="F1381" s="180"/>
      <c r="G1381" s="180"/>
      <c r="H1381" s="180">
        <f t="shared" si="85"/>
        <v>0</v>
      </c>
      <c r="I1381" s="181">
        <f t="shared" si="86"/>
        <v>0</v>
      </c>
      <c r="J1381" s="182">
        <f t="shared" si="87"/>
        <v>0</v>
      </c>
      <c r="K1381" s="180">
        <f t="shared" si="88"/>
        <v>0</v>
      </c>
      <c r="L1381" s="183"/>
      <c r="M1381" s="184"/>
    </row>
    <row r="1382" spans="1:13" ht="30.6">
      <c r="A1382" s="185" t="s">
        <v>2003</v>
      </c>
      <c r="B1382" s="186"/>
      <c r="C1382" s="187" t="s">
        <v>1990</v>
      </c>
      <c r="D1382" s="188" t="s">
        <v>49</v>
      </c>
      <c r="E1382" s="180" t="s">
        <v>196</v>
      </c>
      <c r="F1382" s="180"/>
      <c r="G1382" s="180"/>
      <c r="H1382" s="180">
        <f t="shared" si="85"/>
        <v>0</v>
      </c>
      <c r="I1382" s="181">
        <f t="shared" si="86"/>
        <v>0</v>
      </c>
      <c r="J1382" s="182">
        <f t="shared" si="87"/>
        <v>0</v>
      </c>
      <c r="K1382" s="180">
        <f t="shared" si="88"/>
        <v>0</v>
      </c>
      <c r="L1382" s="183"/>
      <c r="M1382" s="184"/>
    </row>
    <row r="1383" spans="1:13">
      <c r="A1383" s="185"/>
      <c r="B1383" s="186"/>
      <c r="C1383" s="187"/>
      <c r="D1383" s="188"/>
      <c r="E1383" s="180"/>
      <c r="F1383" s="180"/>
      <c r="G1383" s="180"/>
      <c r="H1383" s="180">
        <f t="shared" si="85"/>
        <v>0</v>
      </c>
      <c r="I1383" s="181">
        <f t="shared" si="86"/>
        <v>0</v>
      </c>
      <c r="J1383" s="182">
        <f t="shared" si="87"/>
        <v>0</v>
      </c>
      <c r="K1383" s="180">
        <f t="shared" si="88"/>
        <v>0</v>
      </c>
      <c r="L1383" s="183"/>
      <c r="M1383" s="184"/>
    </row>
    <row r="1384" spans="1:13">
      <c r="A1384" s="175" t="s">
        <v>2004</v>
      </c>
      <c r="B1384" s="186"/>
      <c r="C1384" s="177" t="s">
        <v>2005</v>
      </c>
      <c r="D1384" s="188"/>
      <c r="E1384" s="180"/>
      <c r="F1384" s="180"/>
      <c r="G1384" s="180"/>
      <c r="H1384" s="180">
        <f t="shared" si="85"/>
        <v>0</v>
      </c>
      <c r="I1384" s="181">
        <f t="shared" si="86"/>
        <v>0</v>
      </c>
      <c r="J1384" s="182">
        <f t="shared" si="87"/>
        <v>0</v>
      </c>
      <c r="K1384" s="180">
        <f t="shared" si="88"/>
        <v>0</v>
      </c>
      <c r="L1384" s="183"/>
      <c r="M1384" s="184"/>
    </row>
    <row r="1385" spans="1:13" ht="30.6">
      <c r="A1385" s="185" t="s">
        <v>2006</v>
      </c>
      <c r="B1385" s="186"/>
      <c r="C1385" s="187" t="s">
        <v>2007</v>
      </c>
      <c r="D1385" s="188" t="s">
        <v>49</v>
      </c>
      <c r="E1385" s="180" t="s">
        <v>196</v>
      </c>
      <c r="F1385" s="180"/>
      <c r="G1385" s="180"/>
      <c r="H1385" s="180">
        <f t="shared" si="85"/>
        <v>0</v>
      </c>
      <c r="I1385" s="181">
        <f t="shared" si="86"/>
        <v>0</v>
      </c>
      <c r="J1385" s="182">
        <f t="shared" si="87"/>
        <v>0</v>
      </c>
      <c r="K1385" s="180">
        <f t="shared" si="88"/>
        <v>0</v>
      </c>
      <c r="L1385" s="183"/>
      <c r="M1385" s="184"/>
    </row>
    <row r="1386" spans="1:13">
      <c r="A1386" s="185"/>
      <c r="B1386" s="186"/>
      <c r="C1386" s="187"/>
      <c r="D1386" s="188"/>
      <c r="E1386" s="180"/>
      <c r="F1386" s="180"/>
      <c r="G1386" s="180"/>
      <c r="H1386" s="180">
        <f t="shared" si="85"/>
        <v>0</v>
      </c>
      <c r="I1386" s="181">
        <f t="shared" si="86"/>
        <v>0</v>
      </c>
      <c r="J1386" s="182">
        <f t="shared" si="87"/>
        <v>0</v>
      </c>
      <c r="K1386" s="180">
        <f t="shared" si="88"/>
        <v>0</v>
      </c>
      <c r="L1386" s="183"/>
      <c r="M1386" s="184"/>
    </row>
    <row r="1387" spans="1:13">
      <c r="A1387" s="185"/>
      <c r="B1387" s="186"/>
      <c r="C1387" s="187"/>
      <c r="D1387" s="188"/>
      <c r="E1387" s="180"/>
      <c r="F1387" s="180"/>
      <c r="G1387" s="180"/>
      <c r="H1387" s="180"/>
      <c r="I1387" s="181"/>
      <c r="J1387" s="182"/>
      <c r="K1387" s="180"/>
      <c r="L1387" s="183"/>
      <c r="M1387" s="184"/>
    </row>
    <row r="1388" spans="1:13">
      <c r="A1388" s="185"/>
      <c r="B1388" s="186"/>
      <c r="C1388" s="187"/>
      <c r="D1388" s="188"/>
      <c r="E1388" s="180"/>
      <c r="F1388" s="180"/>
      <c r="G1388" s="180"/>
      <c r="H1388" s="180">
        <f t="shared" ref="H1388:H1429" si="89">F1388+G1388</f>
        <v>0</v>
      </c>
      <c r="I1388" s="181">
        <f t="shared" ref="I1388:I1429" si="90">E1388*F1388</f>
        <v>0</v>
      </c>
      <c r="J1388" s="182">
        <f t="shared" ref="J1388:J1429" si="91">E1388*G1388</f>
        <v>0</v>
      </c>
      <c r="K1388" s="180">
        <f t="shared" ref="K1388:K1429" si="92">I1388+J1388</f>
        <v>0</v>
      </c>
      <c r="L1388" s="183"/>
      <c r="M1388" s="184"/>
    </row>
    <row r="1389" spans="1:13">
      <c r="A1389" s="175" t="s">
        <v>2008</v>
      </c>
      <c r="B1389" s="188"/>
      <c r="C1389" s="177" t="s">
        <v>2009</v>
      </c>
      <c r="D1389" s="178"/>
      <c r="E1389" s="189"/>
      <c r="F1389" s="180"/>
      <c r="G1389" s="180"/>
      <c r="H1389" s="180">
        <f t="shared" si="89"/>
        <v>0</v>
      </c>
      <c r="I1389" s="181">
        <f t="shared" si="90"/>
        <v>0</v>
      </c>
      <c r="J1389" s="182">
        <f t="shared" si="91"/>
        <v>0</v>
      </c>
      <c r="K1389" s="180">
        <f t="shared" si="92"/>
        <v>0</v>
      </c>
      <c r="L1389" s="183"/>
      <c r="M1389" s="184"/>
    </row>
    <row r="1390" spans="1:13">
      <c r="A1390" s="185" t="s">
        <v>2010</v>
      </c>
      <c r="B1390" s="188"/>
      <c r="C1390" s="187" t="s">
        <v>2011</v>
      </c>
      <c r="D1390" s="188" t="s">
        <v>49</v>
      </c>
      <c r="E1390" s="180" t="s">
        <v>449</v>
      </c>
      <c r="F1390" s="180"/>
      <c r="G1390" s="180"/>
      <c r="H1390" s="180">
        <f t="shared" si="89"/>
        <v>0</v>
      </c>
      <c r="I1390" s="181">
        <f t="shared" si="90"/>
        <v>0</v>
      </c>
      <c r="J1390" s="182">
        <f t="shared" si="91"/>
        <v>0</v>
      </c>
      <c r="K1390" s="180">
        <f t="shared" si="92"/>
        <v>0</v>
      </c>
      <c r="L1390" s="183"/>
      <c r="M1390" s="184"/>
    </row>
    <row r="1391" spans="1:13">
      <c r="A1391" s="185" t="s">
        <v>2012</v>
      </c>
      <c r="B1391" s="186"/>
      <c r="C1391" s="187" t="s">
        <v>2013</v>
      </c>
      <c r="D1391" s="188" t="s">
        <v>49</v>
      </c>
      <c r="E1391" s="180" t="s">
        <v>449</v>
      </c>
      <c r="F1391" s="180"/>
      <c r="G1391" s="180"/>
      <c r="H1391" s="180">
        <f t="shared" si="89"/>
        <v>0</v>
      </c>
      <c r="I1391" s="181">
        <f t="shared" si="90"/>
        <v>0</v>
      </c>
      <c r="J1391" s="182">
        <f t="shared" si="91"/>
        <v>0</v>
      </c>
      <c r="K1391" s="180">
        <f t="shared" si="92"/>
        <v>0</v>
      </c>
      <c r="L1391" s="183"/>
      <c r="M1391" s="184"/>
    </row>
    <row r="1392" spans="1:13">
      <c r="A1392" s="185" t="s">
        <v>2014</v>
      </c>
      <c r="B1392" s="186"/>
      <c r="C1392" s="187" t="s">
        <v>2015</v>
      </c>
      <c r="D1392" s="188" t="s">
        <v>49</v>
      </c>
      <c r="E1392" s="180" t="s">
        <v>196</v>
      </c>
      <c r="F1392" s="180"/>
      <c r="G1392" s="180"/>
      <c r="H1392" s="180">
        <f t="shared" si="89"/>
        <v>0</v>
      </c>
      <c r="I1392" s="181">
        <f t="shared" si="90"/>
        <v>0</v>
      </c>
      <c r="J1392" s="182">
        <f t="shared" si="91"/>
        <v>0</v>
      </c>
      <c r="K1392" s="180">
        <f t="shared" si="92"/>
        <v>0</v>
      </c>
      <c r="L1392" s="183"/>
      <c r="M1392" s="184"/>
    </row>
    <row r="1393" spans="1:13">
      <c r="A1393" s="185" t="s">
        <v>2016</v>
      </c>
      <c r="B1393" s="186"/>
      <c r="C1393" s="187" t="s">
        <v>2017</v>
      </c>
      <c r="D1393" s="188" t="s">
        <v>49</v>
      </c>
      <c r="E1393" s="180" t="s">
        <v>196</v>
      </c>
      <c r="F1393" s="180"/>
      <c r="G1393" s="180"/>
      <c r="H1393" s="180">
        <f t="shared" si="89"/>
        <v>0</v>
      </c>
      <c r="I1393" s="181">
        <f t="shared" si="90"/>
        <v>0</v>
      </c>
      <c r="J1393" s="182">
        <f t="shared" si="91"/>
        <v>0</v>
      </c>
      <c r="K1393" s="180">
        <f t="shared" si="92"/>
        <v>0</v>
      </c>
      <c r="L1393" s="183"/>
      <c r="M1393" s="184"/>
    </row>
    <row r="1394" spans="1:13">
      <c r="A1394" s="185" t="s">
        <v>2018</v>
      </c>
      <c r="B1394" s="186"/>
      <c r="C1394" s="187" t="s">
        <v>2019</v>
      </c>
      <c r="D1394" s="188" t="s">
        <v>49</v>
      </c>
      <c r="E1394" s="180" t="s">
        <v>449</v>
      </c>
      <c r="F1394" s="180"/>
      <c r="G1394" s="180"/>
      <c r="H1394" s="180">
        <f t="shared" si="89"/>
        <v>0</v>
      </c>
      <c r="I1394" s="181">
        <f t="shared" si="90"/>
        <v>0</v>
      </c>
      <c r="J1394" s="182">
        <f t="shared" si="91"/>
        <v>0</v>
      </c>
      <c r="K1394" s="180">
        <f t="shared" si="92"/>
        <v>0</v>
      </c>
      <c r="L1394" s="183"/>
      <c r="M1394" s="184"/>
    </row>
    <row r="1395" spans="1:13">
      <c r="A1395" s="185" t="s">
        <v>2020</v>
      </c>
      <c r="B1395" s="186"/>
      <c r="C1395" s="187" t="s">
        <v>2021</v>
      </c>
      <c r="D1395" s="188" t="s">
        <v>49</v>
      </c>
      <c r="E1395" s="180" t="s">
        <v>449</v>
      </c>
      <c r="F1395" s="180"/>
      <c r="G1395" s="180"/>
      <c r="H1395" s="180">
        <f t="shared" si="89"/>
        <v>0</v>
      </c>
      <c r="I1395" s="181">
        <f t="shared" si="90"/>
        <v>0</v>
      </c>
      <c r="J1395" s="182">
        <f t="shared" si="91"/>
        <v>0</v>
      </c>
      <c r="K1395" s="180">
        <f t="shared" si="92"/>
        <v>0</v>
      </c>
      <c r="L1395" s="183"/>
      <c r="M1395" s="184"/>
    </row>
    <row r="1396" spans="1:13">
      <c r="A1396" s="185"/>
      <c r="B1396" s="186"/>
      <c r="C1396" s="187"/>
      <c r="D1396" s="188"/>
      <c r="E1396" s="180"/>
      <c r="F1396" s="180"/>
      <c r="G1396" s="180"/>
      <c r="H1396" s="180">
        <f t="shared" si="89"/>
        <v>0</v>
      </c>
      <c r="I1396" s="181">
        <f t="shared" si="90"/>
        <v>0</v>
      </c>
      <c r="J1396" s="182">
        <f t="shared" si="91"/>
        <v>0</v>
      </c>
      <c r="K1396" s="180">
        <f t="shared" si="92"/>
        <v>0</v>
      </c>
      <c r="L1396" s="183"/>
      <c r="M1396" s="184"/>
    </row>
    <row r="1397" spans="1:13">
      <c r="A1397" s="175" t="s">
        <v>2022</v>
      </c>
      <c r="B1397" s="186"/>
      <c r="C1397" s="177" t="s">
        <v>2023</v>
      </c>
      <c r="D1397" s="188"/>
      <c r="E1397" s="180"/>
      <c r="F1397" s="180"/>
      <c r="G1397" s="180"/>
      <c r="H1397" s="180">
        <f t="shared" si="89"/>
        <v>0</v>
      </c>
      <c r="I1397" s="181">
        <f t="shared" si="90"/>
        <v>0</v>
      </c>
      <c r="J1397" s="182">
        <f t="shared" si="91"/>
        <v>0</v>
      </c>
      <c r="K1397" s="180">
        <f t="shared" si="92"/>
        <v>0</v>
      </c>
      <c r="L1397" s="183"/>
      <c r="M1397" s="184"/>
    </row>
    <row r="1398" spans="1:13" ht="20.399999999999999">
      <c r="A1398" s="185" t="s">
        <v>2024</v>
      </c>
      <c r="B1398" s="186"/>
      <c r="C1398" s="187" t="s">
        <v>2025</v>
      </c>
      <c r="D1398" s="188" t="s">
        <v>49</v>
      </c>
      <c r="E1398" s="180" t="s">
        <v>192</v>
      </c>
      <c r="F1398" s="180"/>
      <c r="G1398" s="180"/>
      <c r="H1398" s="180">
        <f t="shared" si="89"/>
        <v>0</v>
      </c>
      <c r="I1398" s="181">
        <f t="shared" si="90"/>
        <v>0</v>
      </c>
      <c r="J1398" s="182">
        <f t="shared" si="91"/>
        <v>0</v>
      </c>
      <c r="K1398" s="180">
        <f t="shared" si="92"/>
        <v>0</v>
      </c>
      <c r="L1398" s="183"/>
      <c r="M1398" s="184"/>
    </row>
    <row r="1399" spans="1:13" ht="20.399999999999999">
      <c r="A1399" s="185" t="s">
        <v>2026</v>
      </c>
      <c r="B1399" s="186"/>
      <c r="C1399" s="187" t="s">
        <v>2027</v>
      </c>
      <c r="D1399" s="188" t="s">
        <v>49</v>
      </c>
      <c r="E1399" s="180" t="s">
        <v>488</v>
      </c>
      <c r="F1399" s="180"/>
      <c r="G1399" s="180"/>
      <c r="H1399" s="180">
        <f t="shared" si="89"/>
        <v>0</v>
      </c>
      <c r="I1399" s="181">
        <f t="shared" si="90"/>
        <v>0</v>
      </c>
      <c r="J1399" s="182">
        <f t="shared" si="91"/>
        <v>0</v>
      </c>
      <c r="K1399" s="180">
        <f t="shared" si="92"/>
        <v>0</v>
      </c>
      <c r="L1399" s="183"/>
      <c r="M1399" s="184"/>
    </row>
    <row r="1400" spans="1:13" ht="20.399999999999999">
      <c r="A1400" s="185" t="s">
        <v>2028</v>
      </c>
      <c r="B1400" s="186"/>
      <c r="C1400" s="187" t="s">
        <v>2029</v>
      </c>
      <c r="D1400" s="188" t="s">
        <v>49</v>
      </c>
      <c r="E1400" s="180" t="s">
        <v>1875</v>
      </c>
      <c r="F1400" s="180"/>
      <c r="G1400" s="180"/>
      <c r="H1400" s="180">
        <f t="shared" si="89"/>
        <v>0</v>
      </c>
      <c r="I1400" s="181">
        <f t="shared" si="90"/>
        <v>0</v>
      </c>
      <c r="J1400" s="182">
        <f t="shared" si="91"/>
        <v>0</v>
      </c>
      <c r="K1400" s="180">
        <f t="shared" si="92"/>
        <v>0</v>
      </c>
      <c r="L1400" s="183"/>
      <c r="M1400" s="184"/>
    </row>
    <row r="1401" spans="1:13" ht="20.399999999999999">
      <c r="A1401" s="185" t="s">
        <v>2030</v>
      </c>
      <c r="B1401" s="186"/>
      <c r="C1401" s="187" t="s">
        <v>2031</v>
      </c>
      <c r="D1401" s="188" t="s">
        <v>49</v>
      </c>
      <c r="E1401" s="180" t="s">
        <v>196</v>
      </c>
      <c r="F1401" s="180"/>
      <c r="G1401" s="180"/>
      <c r="H1401" s="180">
        <f t="shared" si="89"/>
        <v>0</v>
      </c>
      <c r="I1401" s="181">
        <f t="shared" si="90"/>
        <v>0</v>
      </c>
      <c r="J1401" s="182">
        <f t="shared" si="91"/>
        <v>0</v>
      </c>
      <c r="K1401" s="180">
        <f t="shared" si="92"/>
        <v>0</v>
      </c>
      <c r="L1401" s="183"/>
      <c r="M1401" s="184"/>
    </row>
    <row r="1402" spans="1:13" ht="20.399999999999999">
      <c r="A1402" s="185" t="s">
        <v>2032</v>
      </c>
      <c r="B1402" s="186"/>
      <c r="C1402" s="187" t="s">
        <v>2033</v>
      </c>
      <c r="D1402" s="188" t="s">
        <v>49</v>
      </c>
      <c r="E1402" s="180" t="s">
        <v>2034</v>
      </c>
      <c r="F1402" s="180"/>
      <c r="G1402" s="180"/>
      <c r="H1402" s="180">
        <f t="shared" si="89"/>
        <v>0</v>
      </c>
      <c r="I1402" s="181">
        <f t="shared" si="90"/>
        <v>0</v>
      </c>
      <c r="J1402" s="182">
        <f t="shared" si="91"/>
        <v>0</v>
      </c>
      <c r="K1402" s="180">
        <f t="shared" si="92"/>
        <v>0</v>
      </c>
      <c r="L1402" s="183"/>
      <c r="M1402" s="184"/>
    </row>
    <row r="1403" spans="1:13" ht="20.399999999999999">
      <c r="A1403" s="185" t="s">
        <v>2035</v>
      </c>
      <c r="B1403" s="186"/>
      <c r="C1403" s="187" t="s">
        <v>2036</v>
      </c>
      <c r="D1403" s="188" t="s">
        <v>49</v>
      </c>
      <c r="E1403" s="180" t="s">
        <v>449</v>
      </c>
      <c r="F1403" s="180"/>
      <c r="G1403" s="180"/>
      <c r="H1403" s="180">
        <f t="shared" si="89"/>
        <v>0</v>
      </c>
      <c r="I1403" s="181">
        <f t="shared" si="90"/>
        <v>0</v>
      </c>
      <c r="J1403" s="182">
        <f t="shared" si="91"/>
        <v>0</v>
      </c>
      <c r="K1403" s="180">
        <f t="shared" si="92"/>
        <v>0</v>
      </c>
      <c r="L1403" s="183"/>
      <c r="M1403" s="184"/>
    </row>
    <row r="1404" spans="1:13" ht="20.399999999999999">
      <c r="A1404" s="185" t="s">
        <v>2037</v>
      </c>
      <c r="B1404" s="186"/>
      <c r="C1404" s="187" t="s">
        <v>2038</v>
      </c>
      <c r="D1404" s="188" t="s">
        <v>49</v>
      </c>
      <c r="E1404" s="180" t="s">
        <v>195</v>
      </c>
      <c r="F1404" s="180"/>
      <c r="G1404" s="180"/>
      <c r="H1404" s="180">
        <f t="shared" si="89"/>
        <v>0</v>
      </c>
      <c r="I1404" s="181">
        <f t="shared" si="90"/>
        <v>0</v>
      </c>
      <c r="J1404" s="182">
        <f t="shared" si="91"/>
        <v>0</v>
      </c>
      <c r="K1404" s="180">
        <f t="shared" si="92"/>
        <v>0</v>
      </c>
      <c r="L1404" s="183"/>
      <c r="M1404" s="184"/>
    </row>
    <row r="1405" spans="1:13">
      <c r="A1405" s="185"/>
      <c r="B1405" s="186"/>
      <c r="C1405" s="187"/>
      <c r="D1405" s="188"/>
      <c r="E1405" s="180"/>
      <c r="F1405" s="180"/>
      <c r="G1405" s="180"/>
      <c r="H1405" s="180">
        <f t="shared" si="89"/>
        <v>0</v>
      </c>
      <c r="I1405" s="181">
        <f t="shared" si="90"/>
        <v>0</v>
      </c>
      <c r="J1405" s="182">
        <f t="shared" si="91"/>
        <v>0</v>
      </c>
      <c r="K1405" s="180">
        <f t="shared" si="92"/>
        <v>0</v>
      </c>
      <c r="L1405" s="183"/>
      <c r="M1405" s="184"/>
    </row>
    <row r="1406" spans="1:13">
      <c r="A1406" s="175" t="s">
        <v>2039</v>
      </c>
      <c r="B1406" s="186"/>
      <c r="C1406" s="177" t="s">
        <v>2040</v>
      </c>
      <c r="D1406" s="188"/>
      <c r="E1406" s="180"/>
      <c r="F1406" s="180"/>
      <c r="G1406" s="180"/>
      <c r="H1406" s="180">
        <f t="shared" si="89"/>
        <v>0</v>
      </c>
      <c r="I1406" s="181">
        <f t="shared" si="90"/>
        <v>0</v>
      </c>
      <c r="J1406" s="182">
        <f t="shared" si="91"/>
        <v>0</v>
      </c>
      <c r="K1406" s="180">
        <f t="shared" si="92"/>
        <v>0</v>
      </c>
      <c r="L1406" s="183"/>
      <c r="M1406" s="184"/>
    </row>
    <row r="1407" spans="1:13" ht="20.399999999999999">
      <c r="A1407" s="185" t="s">
        <v>2041</v>
      </c>
      <c r="B1407" s="186"/>
      <c r="C1407" s="187" t="s">
        <v>2042</v>
      </c>
      <c r="D1407" s="188" t="s">
        <v>49</v>
      </c>
      <c r="E1407" s="180" t="s">
        <v>449</v>
      </c>
      <c r="F1407" s="180"/>
      <c r="G1407" s="180"/>
      <c r="H1407" s="180">
        <f t="shared" si="89"/>
        <v>0</v>
      </c>
      <c r="I1407" s="181">
        <f t="shared" si="90"/>
        <v>0</v>
      </c>
      <c r="J1407" s="182">
        <f t="shared" si="91"/>
        <v>0</v>
      </c>
      <c r="K1407" s="180">
        <f t="shared" si="92"/>
        <v>0</v>
      </c>
      <c r="L1407" s="183"/>
      <c r="M1407" s="184"/>
    </row>
    <row r="1408" spans="1:13" ht="20.399999999999999">
      <c r="A1408" s="185" t="s">
        <v>2043</v>
      </c>
      <c r="B1408" s="186"/>
      <c r="C1408" s="187" t="s">
        <v>2044</v>
      </c>
      <c r="D1408" s="188" t="s">
        <v>49</v>
      </c>
      <c r="E1408" s="180" t="s">
        <v>196</v>
      </c>
      <c r="F1408" s="180"/>
      <c r="G1408" s="180"/>
      <c r="H1408" s="180">
        <f t="shared" si="89"/>
        <v>0</v>
      </c>
      <c r="I1408" s="181">
        <f t="shared" si="90"/>
        <v>0</v>
      </c>
      <c r="J1408" s="182">
        <f t="shared" si="91"/>
        <v>0</v>
      </c>
      <c r="K1408" s="180">
        <f t="shared" si="92"/>
        <v>0</v>
      </c>
      <c r="L1408" s="183"/>
      <c r="M1408" s="184"/>
    </row>
    <row r="1409" spans="1:13">
      <c r="A1409" s="185" t="s">
        <v>2045</v>
      </c>
      <c r="B1409" s="186"/>
      <c r="C1409" s="187" t="s">
        <v>2046</v>
      </c>
      <c r="D1409" s="188" t="s">
        <v>49</v>
      </c>
      <c r="E1409" s="180" t="s">
        <v>449</v>
      </c>
      <c r="F1409" s="180"/>
      <c r="G1409" s="180"/>
      <c r="H1409" s="180">
        <f t="shared" si="89"/>
        <v>0</v>
      </c>
      <c r="I1409" s="181">
        <f t="shared" si="90"/>
        <v>0</v>
      </c>
      <c r="J1409" s="182">
        <f t="shared" si="91"/>
        <v>0</v>
      </c>
      <c r="K1409" s="180">
        <f t="shared" si="92"/>
        <v>0</v>
      </c>
      <c r="L1409" s="183"/>
      <c r="M1409" s="184"/>
    </row>
    <row r="1410" spans="1:13">
      <c r="A1410" s="185" t="s">
        <v>2047</v>
      </c>
      <c r="B1410" s="186"/>
      <c r="C1410" s="187" t="s">
        <v>2048</v>
      </c>
      <c r="D1410" s="188" t="s">
        <v>49</v>
      </c>
      <c r="E1410" s="180" t="s">
        <v>196</v>
      </c>
      <c r="F1410" s="180"/>
      <c r="G1410" s="180"/>
      <c r="H1410" s="180">
        <f t="shared" si="89"/>
        <v>0</v>
      </c>
      <c r="I1410" s="181">
        <f t="shared" si="90"/>
        <v>0</v>
      </c>
      <c r="J1410" s="182">
        <f t="shared" si="91"/>
        <v>0</v>
      </c>
      <c r="K1410" s="180">
        <f t="shared" si="92"/>
        <v>0</v>
      </c>
      <c r="L1410" s="183"/>
      <c r="M1410" s="184"/>
    </row>
    <row r="1411" spans="1:13">
      <c r="A1411" s="185"/>
      <c r="B1411" s="186"/>
      <c r="C1411" s="187"/>
      <c r="D1411" s="188"/>
      <c r="E1411" s="180"/>
      <c r="F1411" s="180"/>
      <c r="G1411" s="180"/>
      <c r="H1411" s="180">
        <f t="shared" si="89"/>
        <v>0</v>
      </c>
      <c r="I1411" s="181">
        <f t="shared" si="90"/>
        <v>0</v>
      </c>
      <c r="J1411" s="182">
        <f t="shared" si="91"/>
        <v>0</v>
      </c>
      <c r="K1411" s="180">
        <f t="shared" si="92"/>
        <v>0</v>
      </c>
      <c r="L1411" s="183"/>
      <c r="M1411" s="184"/>
    </row>
    <row r="1412" spans="1:13">
      <c r="A1412" s="175" t="s">
        <v>2049</v>
      </c>
      <c r="B1412" s="186"/>
      <c r="C1412" s="177" t="s">
        <v>2050</v>
      </c>
      <c r="D1412" s="188"/>
      <c r="E1412" s="180"/>
      <c r="F1412" s="180"/>
      <c r="G1412" s="180"/>
      <c r="H1412" s="180">
        <f t="shared" si="89"/>
        <v>0</v>
      </c>
      <c r="I1412" s="181">
        <f t="shared" si="90"/>
        <v>0</v>
      </c>
      <c r="J1412" s="182">
        <f t="shared" si="91"/>
        <v>0</v>
      </c>
      <c r="K1412" s="180">
        <f t="shared" si="92"/>
        <v>0</v>
      </c>
      <c r="L1412" s="183"/>
      <c r="M1412" s="184"/>
    </row>
    <row r="1413" spans="1:13" ht="20.399999999999999">
      <c r="A1413" s="185" t="s">
        <v>2051</v>
      </c>
      <c r="B1413" s="186"/>
      <c r="C1413" s="187" t="s">
        <v>2025</v>
      </c>
      <c r="D1413" s="188" t="s">
        <v>49</v>
      </c>
      <c r="E1413" s="180" t="s">
        <v>2052</v>
      </c>
      <c r="F1413" s="180"/>
      <c r="G1413" s="180"/>
      <c r="H1413" s="180">
        <f t="shared" si="89"/>
        <v>0</v>
      </c>
      <c r="I1413" s="181">
        <f t="shared" si="90"/>
        <v>0</v>
      </c>
      <c r="J1413" s="182">
        <f t="shared" si="91"/>
        <v>0</v>
      </c>
      <c r="K1413" s="180">
        <f t="shared" si="92"/>
        <v>0</v>
      </c>
      <c r="L1413" s="183"/>
      <c r="M1413" s="184"/>
    </row>
    <row r="1414" spans="1:13">
      <c r="A1414" s="185" t="s">
        <v>2053</v>
      </c>
      <c r="B1414" s="186"/>
      <c r="C1414" s="187" t="s">
        <v>2054</v>
      </c>
      <c r="D1414" s="188" t="s">
        <v>49</v>
      </c>
      <c r="E1414" s="180" t="s">
        <v>192</v>
      </c>
      <c r="F1414" s="180"/>
      <c r="G1414" s="180"/>
      <c r="H1414" s="180">
        <f t="shared" si="89"/>
        <v>0</v>
      </c>
      <c r="I1414" s="181">
        <f t="shared" si="90"/>
        <v>0</v>
      </c>
      <c r="J1414" s="182">
        <f t="shared" si="91"/>
        <v>0</v>
      </c>
      <c r="K1414" s="180">
        <f t="shared" si="92"/>
        <v>0</v>
      </c>
      <c r="L1414" s="183"/>
      <c r="M1414" s="184"/>
    </row>
    <row r="1415" spans="1:13">
      <c r="A1415" s="185" t="s">
        <v>2055</v>
      </c>
      <c r="B1415" s="186"/>
      <c r="C1415" s="187" t="s">
        <v>2056</v>
      </c>
      <c r="D1415" s="188" t="s">
        <v>49</v>
      </c>
      <c r="E1415" s="180" t="s">
        <v>444</v>
      </c>
      <c r="F1415" s="180"/>
      <c r="G1415" s="180"/>
      <c r="H1415" s="180">
        <f t="shared" si="89"/>
        <v>0</v>
      </c>
      <c r="I1415" s="181">
        <f t="shared" si="90"/>
        <v>0</v>
      </c>
      <c r="J1415" s="182">
        <f t="shared" si="91"/>
        <v>0</v>
      </c>
      <c r="K1415" s="180">
        <f t="shared" si="92"/>
        <v>0</v>
      </c>
      <c r="L1415" s="183"/>
      <c r="M1415" s="184"/>
    </row>
    <row r="1416" spans="1:13" ht="20.399999999999999">
      <c r="A1416" s="185" t="s">
        <v>2057</v>
      </c>
      <c r="B1416" s="186"/>
      <c r="C1416" s="187" t="s">
        <v>2058</v>
      </c>
      <c r="D1416" s="188" t="s">
        <v>49</v>
      </c>
      <c r="E1416" s="180" t="s">
        <v>444</v>
      </c>
      <c r="F1416" s="180"/>
      <c r="G1416" s="180"/>
      <c r="H1416" s="180">
        <f t="shared" si="89"/>
        <v>0</v>
      </c>
      <c r="I1416" s="181">
        <f t="shared" si="90"/>
        <v>0</v>
      </c>
      <c r="J1416" s="182">
        <f t="shared" si="91"/>
        <v>0</v>
      </c>
      <c r="K1416" s="180">
        <f t="shared" si="92"/>
        <v>0</v>
      </c>
      <c r="L1416" s="183"/>
      <c r="M1416" s="184"/>
    </row>
    <row r="1417" spans="1:13" ht="20.399999999999999">
      <c r="A1417" s="185" t="s">
        <v>2059</v>
      </c>
      <c r="B1417" s="186"/>
      <c r="C1417" s="187" t="s">
        <v>2060</v>
      </c>
      <c r="D1417" s="188" t="s">
        <v>49</v>
      </c>
      <c r="E1417" s="180" t="s">
        <v>192</v>
      </c>
      <c r="F1417" s="180"/>
      <c r="G1417" s="180"/>
      <c r="H1417" s="180">
        <f t="shared" si="89"/>
        <v>0</v>
      </c>
      <c r="I1417" s="181">
        <f t="shared" si="90"/>
        <v>0</v>
      </c>
      <c r="J1417" s="182">
        <f t="shared" si="91"/>
        <v>0</v>
      </c>
      <c r="K1417" s="180">
        <f t="shared" si="92"/>
        <v>0</v>
      </c>
      <c r="L1417" s="183"/>
      <c r="M1417" s="184"/>
    </row>
    <row r="1418" spans="1:13">
      <c r="A1418" s="185" t="s">
        <v>2061</v>
      </c>
      <c r="B1418" s="186"/>
      <c r="C1418" s="187" t="s">
        <v>2062</v>
      </c>
      <c r="D1418" s="188" t="s">
        <v>49</v>
      </c>
      <c r="E1418" s="180" t="s">
        <v>2063</v>
      </c>
      <c r="F1418" s="180"/>
      <c r="G1418" s="180"/>
      <c r="H1418" s="180">
        <f t="shared" si="89"/>
        <v>0</v>
      </c>
      <c r="I1418" s="181">
        <f t="shared" si="90"/>
        <v>0</v>
      </c>
      <c r="J1418" s="182">
        <f t="shared" si="91"/>
        <v>0</v>
      </c>
      <c r="K1418" s="180">
        <f t="shared" si="92"/>
        <v>0</v>
      </c>
      <c r="L1418" s="183"/>
      <c r="M1418" s="184"/>
    </row>
    <row r="1419" spans="1:13">
      <c r="A1419" s="185" t="s">
        <v>2064</v>
      </c>
      <c r="B1419" s="186"/>
      <c r="C1419" s="187" t="s">
        <v>2065</v>
      </c>
      <c r="D1419" s="188" t="s">
        <v>49</v>
      </c>
      <c r="E1419" s="180" t="s">
        <v>2052</v>
      </c>
      <c r="F1419" s="180"/>
      <c r="G1419" s="180"/>
      <c r="H1419" s="180">
        <f t="shared" si="89"/>
        <v>0</v>
      </c>
      <c r="I1419" s="181">
        <f t="shared" si="90"/>
        <v>0</v>
      </c>
      <c r="J1419" s="182">
        <f t="shared" si="91"/>
        <v>0</v>
      </c>
      <c r="K1419" s="180">
        <f t="shared" si="92"/>
        <v>0</v>
      </c>
      <c r="L1419" s="183"/>
      <c r="M1419" s="184"/>
    </row>
    <row r="1420" spans="1:13" ht="20.399999999999999">
      <c r="A1420" s="185" t="s">
        <v>2066</v>
      </c>
      <c r="B1420" s="186"/>
      <c r="C1420" s="187" t="s">
        <v>2067</v>
      </c>
      <c r="D1420" s="188" t="s">
        <v>49</v>
      </c>
      <c r="E1420" s="180" t="s">
        <v>2063</v>
      </c>
      <c r="F1420" s="180"/>
      <c r="G1420" s="180"/>
      <c r="H1420" s="180">
        <f t="shared" si="89"/>
        <v>0</v>
      </c>
      <c r="I1420" s="181">
        <f t="shared" si="90"/>
        <v>0</v>
      </c>
      <c r="J1420" s="182">
        <f t="shared" si="91"/>
        <v>0</v>
      </c>
      <c r="K1420" s="180">
        <f t="shared" si="92"/>
        <v>0</v>
      </c>
      <c r="L1420" s="183"/>
      <c r="M1420" s="184"/>
    </row>
    <row r="1421" spans="1:13" ht="20.399999999999999">
      <c r="A1421" s="185" t="s">
        <v>2068</v>
      </c>
      <c r="B1421" s="186"/>
      <c r="C1421" s="187" t="s">
        <v>2069</v>
      </c>
      <c r="D1421" s="188" t="s">
        <v>49</v>
      </c>
      <c r="E1421" s="180" t="s">
        <v>2063</v>
      </c>
      <c r="F1421" s="180"/>
      <c r="G1421" s="180"/>
      <c r="H1421" s="180">
        <f t="shared" si="89"/>
        <v>0</v>
      </c>
      <c r="I1421" s="181">
        <f t="shared" si="90"/>
        <v>0</v>
      </c>
      <c r="J1421" s="182">
        <f t="shared" si="91"/>
        <v>0</v>
      </c>
      <c r="K1421" s="180">
        <f t="shared" si="92"/>
        <v>0</v>
      </c>
      <c r="L1421" s="183"/>
      <c r="M1421" s="184"/>
    </row>
    <row r="1422" spans="1:13" ht="20.399999999999999">
      <c r="A1422" s="185" t="s">
        <v>2070</v>
      </c>
      <c r="B1422" s="186"/>
      <c r="C1422" s="187" t="s">
        <v>2071</v>
      </c>
      <c r="D1422" s="188" t="s">
        <v>49</v>
      </c>
      <c r="E1422" s="180" t="s">
        <v>2063</v>
      </c>
      <c r="F1422" s="180"/>
      <c r="G1422" s="180"/>
      <c r="H1422" s="180">
        <f t="shared" si="89"/>
        <v>0</v>
      </c>
      <c r="I1422" s="181">
        <f t="shared" si="90"/>
        <v>0</v>
      </c>
      <c r="J1422" s="182">
        <f t="shared" si="91"/>
        <v>0</v>
      </c>
      <c r="K1422" s="180">
        <f t="shared" si="92"/>
        <v>0</v>
      </c>
      <c r="L1422" s="183"/>
      <c r="M1422" s="184"/>
    </row>
    <row r="1423" spans="1:13">
      <c r="A1423" s="185"/>
      <c r="B1423" s="186"/>
      <c r="C1423" s="187"/>
      <c r="D1423" s="188"/>
      <c r="E1423" s="180"/>
      <c r="F1423" s="180"/>
      <c r="G1423" s="180"/>
      <c r="H1423" s="180">
        <f t="shared" si="89"/>
        <v>0</v>
      </c>
      <c r="I1423" s="181">
        <f t="shared" si="90"/>
        <v>0</v>
      </c>
      <c r="J1423" s="182">
        <f t="shared" si="91"/>
        <v>0</v>
      </c>
      <c r="K1423" s="180">
        <f t="shared" si="92"/>
        <v>0</v>
      </c>
      <c r="L1423" s="183"/>
      <c r="M1423" s="184"/>
    </row>
    <row r="1424" spans="1:13">
      <c r="A1424" s="175" t="s">
        <v>2072</v>
      </c>
      <c r="B1424" s="186"/>
      <c r="C1424" s="177" t="s">
        <v>2073</v>
      </c>
      <c r="D1424" s="188"/>
      <c r="E1424" s="180"/>
      <c r="F1424" s="180"/>
      <c r="G1424" s="180"/>
      <c r="H1424" s="180">
        <f t="shared" si="89"/>
        <v>0</v>
      </c>
      <c r="I1424" s="181">
        <f t="shared" si="90"/>
        <v>0</v>
      </c>
      <c r="J1424" s="182">
        <f t="shared" si="91"/>
        <v>0</v>
      </c>
      <c r="K1424" s="180">
        <f t="shared" si="92"/>
        <v>0</v>
      </c>
      <c r="L1424" s="183"/>
      <c r="M1424" s="184"/>
    </row>
    <row r="1425" spans="1:14" ht="20.399999999999999">
      <c r="A1425" s="185" t="s">
        <v>2074</v>
      </c>
      <c r="B1425" s="186"/>
      <c r="C1425" s="187" t="s">
        <v>2075</v>
      </c>
      <c r="D1425" s="188" t="s">
        <v>49</v>
      </c>
      <c r="E1425" s="180" t="s">
        <v>449</v>
      </c>
      <c r="F1425" s="180"/>
      <c r="G1425" s="180"/>
      <c r="H1425" s="180">
        <f t="shared" si="89"/>
        <v>0</v>
      </c>
      <c r="I1425" s="181">
        <f t="shared" si="90"/>
        <v>0</v>
      </c>
      <c r="J1425" s="182">
        <f t="shared" si="91"/>
        <v>0</v>
      </c>
      <c r="K1425" s="180">
        <f t="shared" si="92"/>
        <v>0</v>
      </c>
      <c r="L1425" s="183"/>
      <c r="M1425" s="184"/>
    </row>
    <row r="1426" spans="1:14" ht="20.399999999999999">
      <c r="A1426" s="185" t="s">
        <v>2076</v>
      </c>
      <c r="B1426" s="186"/>
      <c r="C1426" s="187" t="s">
        <v>2077</v>
      </c>
      <c r="D1426" s="188" t="s">
        <v>49</v>
      </c>
      <c r="E1426" s="180" t="s">
        <v>196</v>
      </c>
      <c r="F1426" s="180"/>
      <c r="G1426" s="180"/>
      <c r="H1426" s="180">
        <f t="shared" si="89"/>
        <v>0</v>
      </c>
      <c r="I1426" s="181">
        <f t="shared" si="90"/>
        <v>0</v>
      </c>
      <c r="J1426" s="182">
        <f t="shared" si="91"/>
        <v>0</v>
      </c>
      <c r="K1426" s="180">
        <f t="shared" si="92"/>
        <v>0</v>
      </c>
      <c r="L1426" s="183"/>
      <c r="M1426" s="184"/>
    </row>
    <row r="1427" spans="1:14" ht="20.399999999999999">
      <c r="A1427" s="185" t="s">
        <v>2078</v>
      </c>
      <c r="B1427" s="188"/>
      <c r="C1427" s="187" t="s">
        <v>2025</v>
      </c>
      <c r="D1427" s="188" t="s">
        <v>49</v>
      </c>
      <c r="E1427" s="180" t="s">
        <v>444</v>
      </c>
      <c r="F1427" s="180"/>
      <c r="G1427" s="180"/>
      <c r="H1427" s="180">
        <f t="shared" si="89"/>
        <v>0</v>
      </c>
      <c r="I1427" s="181">
        <f t="shared" si="90"/>
        <v>0</v>
      </c>
      <c r="J1427" s="182">
        <f t="shared" si="91"/>
        <v>0</v>
      </c>
      <c r="K1427" s="180">
        <f t="shared" si="92"/>
        <v>0</v>
      </c>
      <c r="L1427" s="183"/>
      <c r="M1427" s="184"/>
    </row>
    <row r="1428" spans="1:14" ht="30.6">
      <c r="A1428" s="185" t="s">
        <v>2079</v>
      </c>
      <c r="B1428" s="188"/>
      <c r="C1428" s="187" t="s">
        <v>2080</v>
      </c>
      <c r="D1428" s="188" t="s">
        <v>49</v>
      </c>
      <c r="E1428" s="180" t="s">
        <v>533</v>
      </c>
      <c r="F1428" s="180"/>
      <c r="G1428" s="180"/>
      <c r="H1428" s="180">
        <f t="shared" si="89"/>
        <v>0</v>
      </c>
      <c r="I1428" s="181">
        <f t="shared" si="90"/>
        <v>0</v>
      </c>
      <c r="J1428" s="182">
        <f t="shared" si="91"/>
        <v>0</v>
      </c>
      <c r="K1428" s="180">
        <f t="shared" si="92"/>
        <v>0</v>
      </c>
      <c r="L1428" s="183"/>
      <c r="M1428" s="184"/>
    </row>
    <row r="1429" spans="1:14" ht="20.399999999999999">
      <c r="A1429" s="185" t="s">
        <v>2081</v>
      </c>
      <c r="B1429" s="186"/>
      <c r="C1429" s="187" t="s">
        <v>2082</v>
      </c>
      <c r="D1429" s="188" t="s">
        <v>49</v>
      </c>
      <c r="E1429" s="180" t="s">
        <v>2083</v>
      </c>
      <c r="F1429" s="180"/>
      <c r="G1429" s="180"/>
      <c r="H1429" s="180">
        <f t="shared" si="89"/>
        <v>0</v>
      </c>
      <c r="I1429" s="181">
        <f t="shared" si="90"/>
        <v>0</v>
      </c>
      <c r="J1429" s="182">
        <f t="shared" si="91"/>
        <v>0</v>
      </c>
      <c r="K1429" s="180">
        <f t="shared" si="92"/>
        <v>0</v>
      </c>
      <c r="L1429" s="183"/>
      <c r="M1429" s="184"/>
    </row>
    <row r="1430" spans="1:14">
      <c r="A1430" s="185"/>
      <c r="B1430" s="186"/>
      <c r="C1430" s="187"/>
      <c r="D1430" s="188"/>
      <c r="E1430" s="180"/>
      <c r="F1430" s="180"/>
      <c r="G1430" s="180"/>
      <c r="H1430" s="180"/>
      <c r="I1430" s="181"/>
      <c r="J1430" s="182"/>
      <c r="K1430" s="180"/>
      <c r="L1430" s="183"/>
      <c r="M1430" s="184"/>
    </row>
    <row r="1431" spans="1:14" ht="15" thickBot="1">
      <c r="A1431" s="192"/>
      <c r="B1431" s="193"/>
      <c r="C1431" s="194"/>
      <c r="D1431" s="195"/>
      <c r="E1431" s="180"/>
      <c r="F1431" s="196"/>
      <c r="G1431" s="197"/>
      <c r="H1431" s="197"/>
      <c r="I1431" s="181"/>
      <c r="J1431" s="198"/>
      <c r="K1431" s="199"/>
      <c r="L1431" s="200"/>
      <c r="M1431" s="201"/>
    </row>
    <row r="1432" spans="1:14" ht="15" thickBot="1">
      <c r="A1432" s="167"/>
      <c r="B1432" s="202">
        <v>42006</v>
      </c>
      <c r="C1432" s="168" t="s">
        <v>2084</v>
      </c>
      <c r="D1432" s="169"/>
      <c r="E1432" s="171"/>
      <c r="F1432" s="172"/>
      <c r="G1432" s="172"/>
      <c r="H1432" s="171"/>
      <c r="I1432" s="172"/>
      <c r="J1432" s="171"/>
      <c r="K1432" s="171"/>
      <c r="L1432" s="203">
        <f>SUBTOTAL(9,L1433:L1568)</f>
        <v>0</v>
      </c>
      <c r="M1432" s="204"/>
    </row>
    <row r="1433" spans="1:14">
      <c r="A1433" s="175" t="s">
        <v>2085</v>
      </c>
      <c r="B1433" s="186"/>
      <c r="C1433" s="191" t="s">
        <v>2086</v>
      </c>
      <c r="D1433" s="205"/>
      <c r="E1433" s="206"/>
      <c r="F1433" s="207"/>
      <c r="G1433" s="208"/>
      <c r="H1433" s="206">
        <f t="shared" ref="H1433:H1496" si="93">F1433+G1433</f>
        <v>0</v>
      </c>
      <c r="I1433" s="207">
        <f t="shared" ref="I1433:I1496" si="94">E1433*F1433</f>
        <v>0</v>
      </c>
      <c r="J1433" s="206">
        <f t="shared" ref="J1433:J1496" si="95">G1433*E1433</f>
        <v>0</v>
      </c>
      <c r="K1433" s="206">
        <f t="shared" ref="K1433:K1496" si="96">I1433+J1433</f>
        <v>0</v>
      </c>
      <c r="L1433" s="209"/>
      <c r="M1433" s="210"/>
      <c r="N1433" s="211"/>
    </row>
    <row r="1434" spans="1:14" ht="20.399999999999999">
      <c r="A1434" s="185" t="s">
        <v>2087</v>
      </c>
      <c r="B1434" s="212"/>
      <c r="C1434" s="213" t="s">
        <v>2088</v>
      </c>
      <c r="D1434" s="205" t="s">
        <v>288</v>
      </c>
      <c r="E1434" s="206">
        <v>150</v>
      </c>
      <c r="F1434" s="207"/>
      <c r="G1434" s="207"/>
      <c r="H1434" s="206">
        <f t="shared" si="93"/>
        <v>0</v>
      </c>
      <c r="I1434" s="207">
        <f t="shared" si="94"/>
        <v>0</v>
      </c>
      <c r="J1434" s="206">
        <f t="shared" si="95"/>
        <v>0</v>
      </c>
      <c r="K1434" s="206">
        <f t="shared" si="96"/>
        <v>0</v>
      </c>
      <c r="L1434" s="214"/>
      <c r="M1434" s="184"/>
    </row>
    <row r="1435" spans="1:14">
      <c r="A1435" s="185" t="s">
        <v>2089</v>
      </c>
      <c r="B1435" s="212"/>
      <c r="C1435" s="213" t="s">
        <v>2090</v>
      </c>
      <c r="D1435" s="205" t="s">
        <v>288</v>
      </c>
      <c r="E1435" s="206">
        <v>30</v>
      </c>
      <c r="F1435" s="207"/>
      <c r="G1435" s="207"/>
      <c r="H1435" s="206">
        <f t="shared" si="93"/>
        <v>0</v>
      </c>
      <c r="I1435" s="207">
        <f t="shared" si="94"/>
        <v>0</v>
      </c>
      <c r="J1435" s="206">
        <f t="shared" si="95"/>
        <v>0</v>
      </c>
      <c r="K1435" s="206">
        <f t="shared" si="96"/>
        <v>0</v>
      </c>
      <c r="L1435" s="214"/>
      <c r="M1435" s="184"/>
    </row>
    <row r="1436" spans="1:14">
      <c r="A1436" s="185" t="s">
        <v>2091</v>
      </c>
      <c r="B1436" s="212"/>
      <c r="C1436" s="213" t="s">
        <v>2092</v>
      </c>
      <c r="D1436" s="205" t="s">
        <v>288</v>
      </c>
      <c r="E1436" s="206">
        <v>4480</v>
      </c>
      <c r="F1436" s="207"/>
      <c r="G1436" s="207"/>
      <c r="H1436" s="206">
        <f t="shared" si="93"/>
        <v>0</v>
      </c>
      <c r="I1436" s="207">
        <f t="shared" si="94"/>
        <v>0</v>
      </c>
      <c r="J1436" s="206">
        <f t="shared" si="95"/>
        <v>0</v>
      </c>
      <c r="K1436" s="206">
        <f t="shared" si="96"/>
        <v>0</v>
      </c>
      <c r="L1436" s="214"/>
      <c r="M1436" s="184"/>
    </row>
    <row r="1437" spans="1:14">
      <c r="A1437" s="185" t="s">
        <v>2093</v>
      </c>
      <c r="B1437" s="212"/>
      <c r="C1437" s="213" t="s">
        <v>2094</v>
      </c>
      <c r="D1437" s="205" t="s">
        <v>288</v>
      </c>
      <c r="E1437" s="206">
        <v>25</v>
      </c>
      <c r="F1437" s="207"/>
      <c r="G1437" s="207"/>
      <c r="H1437" s="206">
        <f t="shared" si="93"/>
        <v>0</v>
      </c>
      <c r="I1437" s="207">
        <f t="shared" si="94"/>
        <v>0</v>
      </c>
      <c r="J1437" s="206">
        <f t="shared" si="95"/>
        <v>0</v>
      </c>
      <c r="K1437" s="206">
        <f t="shared" si="96"/>
        <v>0</v>
      </c>
      <c r="L1437" s="214"/>
      <c r="M1437" s="184"/>
    </row>
    <row r="1438" spans="1:14">
      <c r="A1438" s="185" t="s">
        <v>2095</v>
      </c>
      <c r="B1438" s="212"/>
      <c r="C1438" s="213" t="s">
        <v>2096</v>
      </c>
      <c r="D1438" s="205" t="s">
        <v>288</v>
      </c>
      <c r="E1438" s="206">
        <v>20</v>
      </c>
      <c r="F1438" s="207"/>
      <c r="G1438" s="207"/>
      <c r="H1438" s="206">
        <f t="shared" si="93"/>
        <v>0</v>
      </c>
      <c r="I1438" s="207">
        <f t="shared" si="94"/>
        <v>0</v>
      </c>
      <c r="J1438" s="206">
        <f t="shared" si="95"/>
        <v>0</v>
      </c>
      <c r="K1438" s="206">
        <f t="shared" si="96"/>
        <v>0</v>
      </c>
      <c r="L1438" s="214"/>
      <c r="M1438" s="184"/>
    </row>
    <row r="1439" spans="1:14">
      <c r="A1439" s="185" t="s">
        <v>2097</v>
      </c>
      <c r="B1439" s="215"/>
      <c r="C1439" s="216" t="s">
        <v>2098</v>
      </c>
      <c r="D1439" s="176" t="s">
        <v>288</v>
      </c>
      <c r="E1439" s="217">
        <v>310</v>
      </c>
      <c r="F1439" s="207"/>
      <c r="G1439" s="207"/>
      <c r="H1439" s="206">
        <f t="shared" si="93"/>
        <v>0</v>
      </c>
      <c r="I1439" s="207">
        <f t="shared" si="94"/>
        <v>0</v>
      </c>
      <c r="J1439" s="206">
        <f t="shared" si="95"/>
        <v>0</v>
      </c>
      <c r="K1439" s="206">
        <f t="shared" si="96"/>
        <v>0</v>
      </c>
      <c r="L1439" s="214"/>
      <c r="M1439" s="184"/>
    </row>
    <row r="1440" spans="1:14">
      <c r="A1440" s="185" t="s">
        <v>2099</v>
      </c>
      <c r="B1440" s="212"/>
      <c r="C1440" s="213" t="s">
        <v>2100</v>
      </c>
      <c r="D1440" s="205" t="s">
        <v>288</v>
      </c>
      <c r="E1440" s="206">
        <v>500</v>
      </c>
      <c r="F1440" s="207"/>
      <c r="G1440" s="207"/>
      <c r="H1440" s="206">
        <f t="shared" si="93"/>
        <v>0</v>
      </c>
      <c r="I1440" s="207">
        <f t="shared" si="94"/>
        <v>0</v>
      </c>
      <c r="J1440" s="206">
        <f t="shared" si="95"/>
        <v>0</v>
      </c>
      <c r="K1440" s="206">
        <f t="shared" si="96"/>
        <v>0</v>
      </c>
      <c r="L1440" s="214"/>
      <c r="M1440" s="184"/>
    </row>
    <row r="1441" spans="1:13">
      <c r="A1441" s="185" t="s">
        <v>2101</v>
      </c>
      <c r="B1441" s="186"/>
      <c r="C1441" s="218" t="s">
        <v>2102</v>
      </c>
      <c r="D1441" s="205" t="s">
        <v>288</v>
      </c>
      <c r="E1441" s="180">
        <v>164</v>
      </c>
      <c r="F1441" s="180"/>
      <c r="G1441" s="180"/>
      <c r="H1441" s="180">
        <f t="shared" si="93"/>
        <v>0</v>
      </c>
      <c r="I1441" s="181">
        <f t="shared" si="94"/>
        <v>0</v>
      </c>
      <c r="J1441" s="182">
        <f t="shared" si="95"/>
        <v>0</v>
      </c>
      <c r="K1441" s="180">
        <f t="shared" si="96"/>
        <v>0</v>
      </c>
      <c r="L1441" s="183"/>
      <c r="M1441" s="184"/>
    </row>
    <row r="1442" spans="1:13">
      <c r="A1442" s="185" t="s">
        <v>2103</v>
      </c>
      <c r="B1442" s="186"/>
      <c r="C1442" s="213" t="s">
        <v>2104</v>
      </c>
      <c r="D1442" s="205" t="s">
        <v>288</v>
      </c>
      <c r="E1442" s="180">
        <v>40</v>
      </c>
      <c r="F1442" s="207"/>
      <c r="G1442" s="207"/>
      <c r="H1442" s="206">
        <f t="shared" si="93"/>
        <v>0</v>
      </c>
      <c r="I1442" s="207">
        <f t="shared" si="94"/>
        <v>0</v>
      </c>
      <c r="J1442" s="206">
        <f t="shared" si="95"/>
        <v>0</v>
      </c>
      <c r="K1442" s="206">
        <f t="shared" si="96"/>
        <v>0</v>
      </c>
      <c r="L1442" s="183"/>
      <c r="M1442" s="184"/>
    </row>
    <row r="1443" spans="1:13">
      <c r="A1443" s="185" t="s">
        <v>2105</v>
      </c>
      <c r="B1443" s="186"/>
      <c r="C1443" s="213" t="s">
        <v>2106</v>
      </c>
      <c r="D1443" s="205" t="s">
        <v>288</v>
      </c>
      <c r="E1443" s="180">
        <v>12</v>
      </c>
      <c r="F1443" s="207"/>
      <c r="G1443" s="207"/>
      <c r="H1443" s="206">
        <f t="shared" si="93"/>
        <v>0</v>
      </c>
      <c r="I1443" s="207">
        <f t="shared" si="94"/>
        <v>0</v>
      </c>
      <c r="J1443" s="206">
        <f t="shared" si="95"/>
        <v>0</v>
      </c>
      <c r="K1443" s="206">
        <f t="shared" si="96"/>
        <v>0</v>
      </c>
      <c r="L1443" s="183"/>
      <c r="M1443" s="184"/>
    </row>
    <row r="1444" spans="1:13" ht="20.399999999999999">
      <c r="A1444" s="185" t="s">
        <v>2107</v>
      </c>
      <c r="B1444" s="186"/>
      <c r="C1444" s="213" t="s">
        <v>2108</v>
      </c>
      <c r="D1444" s="205" t="s">
        <v>288</v>
      </c>
      <c r="E1444" s="180">
        <v>2160</v>
      </c>
      <c r="F1444" s="207"/>
      <c r="G1444" s="207"/>
      <c r="H1444" s="206">
        <f t="shared" si="93"/>
        <v>0</v>
      </c>
      <c r="I1444" s="207">
        <f t="shared" si="94"/>
        <v>0</v>
      </c>
      <c r="J1444" s="206">
        <f t="shared" si="95"/>
        <v>0</v>
      </c>
      <c r="K1444" s="206">
        <f t="shared" si="96"/>
        <v>0</v>
      </c>
      <c r="L1444" s="183"/>
      <c r="M1444" s="184"/>
    </row>
    <row r="1445" spans="1:13">
      <c r="A1445" s="185" t="s">
        <v>2109</v>
      </c>
      <c r="B1445" s="186"/>
      <c r="C1445" s="213" t="s">
        <v>2110</v>
      </c>
      <c r="D1445" s="205" t="s">
        <v>288</v>
      </c>
      <c r="E1445" s="180">
        <v>80</v>
      </c>
      <c r="F1445" s="207"/>
      <c r="G1445" s="207"/>
      <c r="H1445" s="206">
        <f t="shared" si="93"/>
        <v>0</v>
      </c>
      <c r="I1445" s="207">
        <f t="shared" si="94"/>
        <v>0</v>
      </c>
      <c r="J1445" s="206">
        <f t="shared" si="95"/>
        <v>0</v>
      </c>
      <c r="K1445" s="206">
        <f t="shared" si="96"/>
        <v>0</v>
      </c>
      <c r="L1445" s="183"/>
      <c r="M1445" s="184"/>
    </row>
    <row r="1446" spans="1:13">
      <c r="A1446" s="185" t="s">
        <v>2111</v>
      </c>
      <c r="B1446" s="186"/>
      <c r="C1446" s="213" t="s">
        <v>2112</v>
      </c>
      <c r="D1446" s="205" t="s">
        <v>288</v>
      </c>
      <c r="E1446" s="180">
        <v>25</v>
      </c>
      <c r="F1446" s="207"/>
      <c r="G1446" s="207"/>
      <c r="H1446" s="206">
        <f t="shared" si="93"/>
        <v>0</v>
      </c>
      <c r="I1446" s="207">
        <f t="shared" si="94"/>
        <v>0</v>
      </c>
      <c r="J1446" s="206">
        <f t="shared" si="95"/>
        <v>0</v>
      </c>
      <c r="K1446" s="206">
        <f t="shared" si="96"/>
        <v>0</v>
      </c>
      <c r="L1446" s="183"/>
      <c r="M1446" s="184"/>
    </row>
    <row r="1447" spans="1:13" ht="20.399999999999999">
      <c r="A1447" s="185" t="s">
        <v>2113</v>
      </c>
      <c r="B1447" s="186"/>
      <c r="C1447" s="213" t="s">
        <v>2114</v>
      </c>
      <c r="D1447" s="205" t="s">
        <v>288</v>
      </c>
      <c r="E1447" s="180">
        <v>40</v>
      </c>
      <c r="F1447" s="207"/>
      <c r="G1447" s="207"/>
      <c r="H1447" s="206">
        <f t="shared" si="93"/>
        <v>0</v>
      </c>
      <c r="I1447" s="207">
        <f t="shared" si="94"/>
        <v>0</v>
      </c>
      <c r="J1447" s="206">
        <f t="shared" si="95"/>
        <v>0</v>
      </c>
      <c r="K1447" s="206">
        <f t="shared" si="96"/>
        <v>0</v>
      </c>
      <c r="L1447" s="183"/>
      <c r="M1447" s="184"/>
    </row>
    <row r="1448" spans="1:13" ht="20.399999999999999">
      <c r="A1448" s="185" t="s">
        <v>2115</v>
      </c>
      <c r="B1448" s="186"/>
      <c r="C1448" s="213" t="s">
        <v>2116</v>
      </c>
      <c r="D1448" s="205" t="s">
        <v>288</v>
      </c>
      <c r="E1448" s="180">
        <v>20</v>
      </c>
      <c r="F1448" s="207"/>
      <c r="G1448" s="207"/>
      <c r="H1448" s="206">
        <f t="shared" si="93"/>
        <v>0</v>
      </c>
      <c r="I1448" s="207">
        <f t="shared" si="94"/>
        <v>0</v>
      </c>
      <c r="J1448" s="206">
        <f t="shared" si="95"/>
        <v>0</v>
      </c>
      <c r="K1448" s="206">
        <f t="shared" si="96"/>
        <v>0</v>
      </c>
      <c r="L1448" s="183"/>
      <c r="M1448" s="184"/>
    </row>
    <row r="1449" spans="1:13">
      <c r="A1449" s="185" t="s">
        <v>2117</v>
      </c>
      <c r="B1449" s="186"/>
      <c r="C1449" s="187" t="s">
        <v>2118</v>
      </c>
      <c r="D1449" s="205" t="s">
        <v>288</v>
      </c>
      <c r="E1449" s="180">
        <v>5</v>
      </c>
      <c r="F1449" s="180"/>
      <c r="G1449" s="180"/>
      <c r="H1449" s="180">
        <f t="shared" si="93"/>
        <v>0</v>
      </c>
      <c r="I1449" s="181">
        <f t="shared" si="94"/>
        <v>0</v>
      </c>
      <c r="J1449" s="182">
        <f t="shared" si="95"/>
        <v>0</v>
      </c>
      <c r="K1449" s="180">
        <f t="shared" si="96"/>
        <v>0</v>
      </c>
      <c r="L1449" s="183"/>
      <c r="M1449" s="184"/>
    </row>
    <row r="1450" spans="1:13" ht="20.399999999999999">
      <c r="A1450" s="185" t="s">
        <v>2119</v>
      </c>
      <c r="B1450" s="215"/>
      <c r="C1450" s="216" t="s">
        <v>2120</v>
      </c>
      <c r="D1450" s="176" t="s">
        <v>288</v>
      </c>
      <c r="E1450" s="217">
        <v>775</v>
      </c>
      <c r="F1450" s="180"/>
      <c r="G1450" s="180"/>
      <c r="H1450" s="180">
        <f t="shared" si="93"/>
        <v>0</v>
      </c>
      <c r="I1450" s="181">
        <f t="shared" si="94"/>
        <v>0</v>
      </c>
      <c r="J1450" s="182">
        <f t="shared" si="95"/>
        <v>0</v>
      </c>
      <c r="K1450" s="180">
        <f t="shared" si="96"/>
        <v>0</v>
      </c>
      <c r="L1450" s="183"/>
      <c r="M1450" s="184"/>
    </row>
    <row r="1451" spans="1:13" ht="20.399999999999999">
      <c r="A1451" s="185" t="s">
        <v>2121</v>
      </c>
      <c r="B1451" s="215"/>
      <c r="C1451" s="216" t="s">
        <v>2122</v>
      </c>
      <c r="D1451" s="176" t="s">
        <v>288</v>
      </c>
      <c r="E1451" s="217">
        <v>15640</v>
      </c>
      <c r="F1451" s="180"/>
      <c r="G1451" s="180"/>
      <c r="H1451" s="180">
        <f t="shared" si="93"/>
        <v>0</v>
      </c>
      <c r="I1451" s="181">
        <f t="shared" si="94"/>
        <v>0</v>
      </c>
      <c r="J1451" s="182">
        <f t="shared" si="95"/>
        <v>0</v>
      </c>
      <c r="K1451" s="180">
        <f t="shared" si="96"/>
        <v>0</v>
      </c>
      <c r="L1451" s="183"/>
      <c r="M1451" s="184"/>
    </row>
    <row r="1452" spans="1:13" ht="20.399999999999999">
      <c r="A1452" s="185" t="s">
        <v>2123</v>
      </c>
      <c r="B1452" s="215"/>
      <c r="C1452" s="216" t="s">
        <v>2124</v>
      </c>
      <c r="D1452" s="176" t="s">
        <v>288</v>
      </c>
      <c r="E1452" s="217">
        <v>45</v>
      </c>
      <c r="F1452" s="180"/>
      <c r="G1452" s="180"/>
      <c r="H1452" s="180">
        <f t="shared" si="93"/>
        <v>0</v>
      </c>
      <c r="I1452" s="181">
        <f t="shared" si="94"/>
        <v>0</v>
      </c>
      <c r="J1452" s="182">
        <f t="shared" si="95"/>
        <v>0</v>
      </c>
      <c r="K1452" s="180">
        <f t="shared" si="96"/>
        <v>0</v>
      </c>
      <c r="L1452" s="183"/>
      <c r="M1452" s="184"/>
    </row>
    <row r="1453" spans="1:13" ht="20.399999999999999">
      <c r="A1453" s="185" t="s">
        <v>2125</v>
      </c>
      <c r="B1453" s="188"/>
      <c r="C1453" s="218" t="s">
        <v>2126</v>
      </c>
      <c r="D1453" s="188" t="s">
        <v>288</v>
      </c>
      <c r="E1453" s="180">
        <v>100</v>
      </c>
      <c r="F1453" s="180"/>
      <c r="G1453" s="180"/>
      <c r="H1453" s="180">
        <f t="shared" si="93"/>
        <v>0</v>
      </c>
      <c r="I1453" s="181">
        <f t="shared" si="94"/>
        <v>0</v>
      </c>
      <c r="J1453" s="182">
        <f t="shared" si="95"/>
        <v>0</v>
      </c>
      <c r="K1453" s="180">
        <f t="shared" si="96"/>
        <v>0</v>
      </c>
      <c r="L1453" s="183"/>
      <c r="M1453" s="184"/>
    </row>
    <row r="1454" spans="1:13" ht="20.399999999999999">
      <c r="A1454" s="185" t="s">
        <v>2127</v>
      </c>
      <c r="B1454" s="188"/>
      <c r="C1454" s="218" t="s">
        <v>2128</v>
      </c>
      <c r="D1454" s="188" t="s">
        <v>288</v>
      </c>
      <c r="E1454" s="180">
        <v>115</v>
      </c>
      <c r="F1454" s="180"/>
      <c r="G1454" s="180"/>
      <c r="H1454" s="180">
        <f t="shared" si="93"/>
        <v>0</v>
      </c>
      <c r="I1454" s="181">
        <f t="shared" si="94"/>
        <v>0</v>
      </c>
      <c r="J1454" s="182">
        <f t="shared" si="95"/>
        <v>0</v>
      </c>
      <c r="K1454" s="180">
        <f t="shared" si="96"/>
        <v>0</v>
      </c>
      <c r="L1454" s="183"/>
      <c r="M1454" s="184"/>
    </row>
    <row r="1455" spans="1:13" ht="20.399999999999999">
      <c r="A1455" s="185" t="s">
        <v>2129</v>
      </c>
      <c r="B1455" s="188"/>
      <c r="C1455" s="187" t="s">
        <v>2130</v>
      </c>
      <c r="D1455" s="188" t="s">
        <v>288</v>
      </c>
      <c r="E1455" s="180">
        <v>80</v>
      </c>
      <c r="F1455" s="180"/>
      <c r="G1455" s="180"/>
      <c r="H1455" s="180">
        <f t="shared" si="93"/>
        <v>0</v>
      </c>
      <c r="I1455" s="181">
        <f t="shared" si="94"/>
        <v>0</v>
      </c>
      <c r="J1455" s="182">
        <f t="shared" si="95"/>
        <v>0</v>
      </c>
      <c r="K1455" s="180">
        <f t="shared" si="96"/>
        <v>0</v>
      </c>
      <c r="L1455" s="183"/>
      <c r="M1455" s="184"/>
    </row>
    <row r="1456" spans="1:13" ht="20.399999999999999">
      <c r="A1456" s="185" t="s">
        <v>2131</v>
      </c>
      <c r="B1456" s="188"/>
      <c r="C1456" s="187" t="s">
        <v>2132</v>
      </c>
      <c r="D1456" s="188" t="s">
        <v>288</v>
      </c>
      <c r="E1456" s="180">
        <v>340</v>
      </c>
      <c r="F1456" s="180"/>
      <c r="G1456" s="180"/>
      <c r="H1456" s="180">
        <f t="shared" si="93"/>
        <v>0</v>
      </c>
      <c r="I1456" s="181">
        <f t="shared" si="94"/>
        <v>0</v>
      </c>
      <c r="J1456" s="182">
        <f t="shared" si="95"/>
        <v>0</v>
      </c>
      <c r="K1456" s="180">
        <f t="shared" si="96"/>
        <v>0</v>
      </c>
      <c r="L1456" s="183"/>
      <c r="M1456" s="184"/>
    </row>
    <row r="1457" spans="1:13" ht="20.399999999999999">
      <c r="A1457" s="185" t="s">
        <v>2133</v>
      </c>
      <c r="B1457" s="188"/>
      <c r="C1457" s="187" t="s">
        <v>2134</v>
      </c>
      <c r="D1457" s="188" t="s">
        <v>288</v>
      </c>
      <c r="E1457" s="180">
        <v>720</v>
      </c>
      <c r="F1457" s="180"/>
      <c r="G1457" s="180"/>
      <c r="H1457" s="180">
        <f t="shared" si="93"/>
        <v>0</v>
      </c>
      <c r="I1457" s="181">
        <f t="shared" si="94"/>
        <v>0</v>
      </c>
      <c r="J1457" s="182">
        <f t="shared" si="95"/>
        <v>0</v>
      </c>
      <c r="K1457" s="180">
        <f t="shared" si="96"/>
        <v>0</v>
      </c>
      <c r="L1457" s="183"/>
      <c r="M1457" s="184"/>
    </row>
    <row r="1458" spans="1:13" ht="20.399999999999999">
      <c r="A1458" s="185" t="s">
        <v>2135</v>
      </c>
      <c r="B1458" s="186"/>
      <c r="C1458" s="218" t="s">
        <v>2136</v>
      </c>
      <c r="D1458" s="188" t="s">
        <v>288</v>
      </c>
      <c r="E1458" s="180">
        <v>160</v>
      </c>
      <c r="F1458" s="180"/>
      <c r="G1458" s="180"/>
      <c r="H1458" s="180">
        <f t="shared" si="93"/>
        <v>0</v>
      </c>
      <c r="I1458" s="181">
        <f t="shared" si="94"/>
        <v>0</v>
      </c>
      <c r="J1458" s="182">
        <f t="shared" si="95"/>
        <v>0</v>
      </c>
      <c r="K1458" s="180">
        <f t="shared" si="96"/>
        <v>0</v>
      </c>
      <c r="L1458" s="183"/>
      <c r="M1458" s="184"/>
    </row>
    <row r="1459" spans="1:13" ht="20.399999999999999">
      <c r="A1459" s="185" t="s">
        <v>2137</v>
      </c>
      <c r="B1459" s="186"/>
      <c r="C1459" s="218" t="s">
        <v>2138</v>
      </c>
      <c r="D1459" s="188" t="s">
        <v>288</v>
      </c>
      <c r="E1459" s="180">
        <v>14630</v>
      </c>
      <c r="F1459" s="180"/>
      <c r="G1459" s="180"/>
      <c r="H1459" s="180">
        <f t="shared" si="93"/>
        <v>0</v>
      </c>
      <c r="I1459" s="181">
        <f t="shared" si="94"/>
        <v>0</v>
      </c>
      <c r="J1459" s="182">
        <f t="shared" si="95"/>
        <v>0</v>
      </c>
      <c r="K1459" s="180">
        <f t="shared" si="96"/>
        <v>0</v>
      </c>
      <c r="L1459" s="183"/>
      <c r="M1459" s="184"/>
    </row>
    <row r="1460" spans="1:13" ht="20.399999999999999">
      <c r="A1460" s="185" t="s">
        <v>2139</v>
      </c>
      <c r="B1460" s="186"/>
      <c r="C1460" s="218" t="s">
        <v>2140</v>
      </c>
      <c r="D1460" s="188" t="s">
        <v>288</v>
      </c>
      <c r="E1460" s="180">
        <v>180</v>
      </c>
      <c r="F1460" s="180"/>
      <c r="G1460" s="180"/>
      <c r="H1460" s="180">
        <f t="shared" si="93"/>
        <v>0</v>
      </c>
      <c r="I1460" s="181">
        <f t="shared" si="94"/>
        <v>0</v>
      </c>
      <c r="J1460" s="182">
        <f t="shared" si="95"/>
        <v>0</v>
      </c>
      <c r="K1460" s="180">
        <f t="shared" si="96"/>
        <v>0</v>
      </c>
      <c r="L1460" s="183"/>
      <c r="M1460" s="184"/>
    </row>
    <row r="1461" spans="1:13" ht="20.399999999999999">
      <c r="A1461" s="185" t="s">
        <v>2141</v>
      </c>
      <c r="B1461" s="186"/>
      <c r="C1461" s="218" t="s">
        <v>2142</v>
      </c>
      <c r="D1461" s="188" t="s">
        <v>288</v>
      </c>
      <c r="E1461" s="180">
        <v>240</v>
      </c>
      <c r="F1461" s="180"/>
      <c r="G1461" s="180"/>
      <c r="H1461" s="180">
        <f t="shared" si="93"/>
        <v>0</v>
      </c>
      <c r="I1461" s="181">
        <f t="shared" si="94"/>
        <v>0</v>
      </c>
      <c r="J1461" s="182">
        <f t="shared" si="95"/>
        <v>0</v>
      </c>
      <c r="K1461" s="180">
        <f t="shared" si="96"/>
        <v>0</v>
      </c>
      <c r="L1461" s="183"/>
      <c r="M1461" s="184"/>
    </row>
    <row r="1462" spans="1:13" ht="20.399999999999999">
      <c r="A1462" s="185" t="s">
        <v>2143</v>
      </c>
      <c r="B1462" s="186"/>
      <c r="C1462" s="218" t="s">
        <v>2144</v>
      </c>
      <c r="D1462" s="188" t="s">
        <v>288</v>
      </c>
      <c r="E1462" s="180">
        <v>65</v>
      </c>
      <c r="F1462" s="180"/>
      <c r="G1462" s="180"/>
      <c r="H1462" s="180">
        <f t="shared" si="93"/>
        <v>0</v>
      </c>
      <c r="I1462" s="181">
        <f t="shared" si="94"/>
        <v>0</v>
      </c>
      <c r="J1462" s="182">
        <f t="shared" si="95"/>
        <v>0</v>
      </c>
      <c r="K1462" s="180">
        <f t="shared" si="96"/>
        <v>0</v>
      </c>
      <c r="L1462" s="183"/>
      <c r="M1462" s="184"/>
    </row>
    <row r="1463" spans="1:13" ht="20.399999999999999">
      <c r="A1463" s="185" t="s">
        <v>2145</v>
      </c>
      <c r="B1463" s="186"/>
      <c r="C1463" s="218" t="s">
        <v>2146</v>
      </c>
      <c r="D1463" s="188" t="s">
        <v>288</v>
      </c>
      <c r="E1463" s="180">
        <v>535</v>
      </c>
      <c r="F1463" s="180"/>
      <c r="G1463" s="180"/>
      <c r="H1463" s="180">
        <f t="shared" si="93"/>
        <v>0</v>
      </c>
      <c r="I1463" s="181">
        <f t="shared" si="94"/>
        <v>0</v>
      </c>
      <c r="J1463" s="182">
        <f t="shared" si="95"/>
        <v>0</v>
      </c>
      <c r="K1463" s="180">
        <f t="shared" si="96"/>
        <v>0</v>
      </c>
      <c r="L1463" s="183"/>
      <c r="M1463" s="184"/>
    </row>
    <row r="1464" spans="1:13" ht="20.399999999999999">
      <c r="A1464" s="185" t="s">
        <v>2147</v>
      </c>
      <c r="B1464" s="186"/>
      <c r="C1464" s="218" t="s">
        <v>2148</v>
      </c>
      <c r="D1464" s="188" t="s">
        <v>288</v>
      </c>
      <c r="E1464" s="219">
        <v>230</v>
      </c>
      <c r="F1464" s="180"/>
      <c r="G1464" s="180"/>
      <c r="H1464" s="180">
        <f t="shared" si="93"/>
        <v>0</v>
      </c>
      <c r="I1464" s="181">
        <f t="shared" si="94"/>
        <v>0</v>
      </c>
      <c r="J1464" s="182">
        <f t="shared" si="95"/>
        <v>0</v>
      </c>
      <c r="K1464" s="180">
        <f t="shared" si="96"/>
        <v>0</v>
      </c>
      <c r="L1464" s="183"/>
      <c r="M1464" s="184"/>
    </row>
    <row r="1465" spans="1:13" ht="20.399999999999999">
      <c r="A1465" s="185" t="s">
        <v>2149</v>
      </c>
      <c r="B1465" s="188"/>
      <c r="C1465" s="218" t="s">
        <v>2150</v>
      </c>
      <c r="D1465" s="188" t="s">
        <v>288</v>
      </c>
      <c r="E1465" s="180">
        <v>400</v>
      </c>
      <c r="F1465" s="180"/>
      <c r="G1465" s="180"/>
      <c r="H1465" s="180">
        <f t="shared" si="93"/>
        <v>0</v>
      </c>
      <c r="I1465" s="181">
        <f t="shared" si="94"/>
        <v>0</v>
      </c>
      <c r="J1465" s="182">
        <f t="shared" si="95"/>
        <v>0</v>
      </c>
      <c r="K1465" s="180">
        <f t="shared" si="96"/>
        <v>0</v>
      </c>
      <c r="L1465" s="183"/>
      <c r="M1465" s="184"/>
    </row>
    <row r="1466" spans="1:13" ht="20.399999999999999">
      <c r="A1466" s="185" t="s">
        <v>2151</v>
      </c>
      <c r="B1466" s="188"/>
      <c r="C1466" s="218" t="s">
        <v>2152</v>
      </c>
      <c r="D1466" s="188" t="s">
        <v>288</v>
      </c>
      <c r="E1466" s="180">
        <v>9540</v>
      </c>
      <c r="F1466" s="180"/>
      <c r="G1466" s="180"/>
      <c r="H1466" s="180">
        <f t="shared" si="93"/>
        <v>0</v>
      </c>
      <c r="I1466" s="181">
        <f t="shared" si="94"/>
        <v>0</v>
      </c>
      <c r="J1466" s="182">
        <f t="shared" si="95"/>
        <v>0</v>
      </c>
      <c r="K1466" s="180">
        <f t="shared" si="96"/>
        <v>0</v>
      </c>
      <c r="L1466" s="183"/>
      <c r="M1466" s="184"/>
    </row>
    <row r="1467" spans="1:13">
      <c r="A1467" s="185" t="s">
        <v>2153</v>
      </c>
      <c r="B1467" s="186"/>
      <c r="C1467" s="218" t="s">
        <v>2154</v>
      </c>
      <c r="D1467" s="188" t="s">
        <v>288</v>
      </c>
      <c r="E1467" s="180">
        <v>25</v>
      </c>
      <c r="F1467" s="180"/>
      <c r="G1467" s="180"/>
      <c r="H1467" s="180">
        <f t="shared" si="93"/>
        <v>0</v>
      </c>
      <c r="I1467" s="181">
        <f t="shared" si="94"/>
        <v>0</v>
      </c>
      <c r="J1467" s="182">
        <f t="shared" si="95"/>
        <v>0</v>
      </c>
      <c r="K1467" s="180">
        <f t="shared" si="96"/>
        <v>0</v>
      </c>
      <c r="L1467" s="183"/>
      <c r="M1467" s="184"/>
    </row>
    <row r="1468" spans="1:13" ht="20.399999999999999">
      <c r="A1468" s="185" t="s">
        <v>2155</v>
      </c>
      <c r="B1468" s="186"/>
      <c r="C1468" s="218" t="s">
        <v>2156</v>
      </c>
      <c r="D1468" s="188" t="s">
        <v>288</v>
      </c>
      <c r="E1468" s="180">
        <v>2120</v>
      </c>
      <c r="F1468" s="180"/>
      <c r="G1468" s="180"/>
      <c r="H1468" s="180">
        <f t="shared" si="93"/>
        <v>0</v>
      </c>
      <c r="I1468" s="181">
        <f t="shared" si="94"/>
        <v>0</v>
      </c>
      <c r="J1468" s="182">
        <f t="shared" si="95"/>
        <v>0</v>
      </c>
      <c r="K1468" s="180">
        <f t="shared" si="96"/>
        <v>0</v>
      </c>
      <c r="L1468" s="183"/>
      <c r="M1468" s="184"/>
    </row>
    <row r="1469" spans="1:13" ht="20.399999999999999">
      <c r="A1469" s="185" t="s">
        <v>2157</v>
      </c>
      <c r="B1469" s="186"/>
      <c r="C1469" s="218" t="s">
        <v>2158</v>
      </c>
      <c r="D1469" s="188" t="s">
        <v>288</v>
      </c>
      <c r="E1469" s="219">
        <v>195</v>
      </c>
      <c r="F1469" s="180"/>
      <c r="G1469" s="180"/>
      <c r="H1469" s="180">
        <f t="shared" si="93"/>
        <v>0</v>
      </c>
      <c r="I1469" s="181">
        <f t="shared" si="94"/>
        <v>0</v>
      </c>
      <c r="J1469" s="182">
        <f t="shared" si="95"/>
        <v>0</v>
      </c>
      <c r="K1469" s="180">
        <f t="shared" si="96"/>
        <v>0</v>
      </c>
      <c r="L1469" s="183"/>
      <c r="M1469" s="184"/>
    </row>
    <row r="1470" spans="1:13">
      <c r="A1470" s="185" t="s">
        <v>2159</v>
      </c>
      <c r="B1470" s="186"/>
      <c r="C1470" s="218" t="s">
        <v>2160</v>
      </c>
      <c r="D1470" s="188" t="s">
        <v>288</v>
      </c>
      <c r="E1470" s="180">
        <v>12</v>
      </c>
      <c r="F1470" s="180"/>
      <c r="G1470" s="180"/>
      <c r="H1470" s="180">
        <f t="shared" si="93"/>
        <v>0</v>
      </c>
      <c r="I1470" s="181">
        <f t="shared" si="94"/>
        <v>0</v>
      </c>
      <c r="J1470" s="182">
        <f t="shared" si="95"/>
        <v>0</v>
      </c>
      <c r="K1470" s="180">
        <f t="shared" si="96"/>
        <v>0</v>
      </c>
      <c r="L1470" s="183"/>
      <c r="M1470" s="184"/>
    </row>
    <row r="1471" spans="1:13">
      <c r="A1471" s="185"/>
      <c r="B1471" s="186"/>
      <c r="C1471" s="218"/>
      <c r="D1471" s="188"/>
      <c r="E1471" s="180"/>
      <c r="F1471" s="180"/>
      <c r="G1471" s="180"/>
      <c r="H1471" s="180">
        <f t="shared" si="93"/>
        <v>0</v>
      </c>
      <c r="I1471" s="181">
        <f t="shared" si="94"/>
        <v>0</v>
      </c>
      <c r="J1471" s="182">
        <f t="shared" si="95"/>
        <v>0</v>
      </c>
      <c r="K1471" s="180">
        <f t="shared" si="96"/>
        <v>0</v>
      </c>
      <c r="L1471" s="183"/>
      <c r="M1471" s="184"/>
    </row>
    <row r="1472" spans="1:13">
      <c r="A1472" s="185"/>
      <c r="B1472" s="186"/>
      <c r="C1472" s="218"/>
      <c r="D1472" s="188"/>
      <c r="E1472" s="180"/>
      <c r="F1472" s="180"/>
      <c r="G1472" s="180"/>
      <c r="H1472" s="180"/>
      <c r="I1472" s="181"/>
      <c r="J1472" s="182"/>
      <c r="K1472" s="180"/>
      <c r="L1472" s="183"/>
      <c r="M1472" s="184"/>
    </row>
    <row r="1473" spans="1:13">
      <c r="A1473" s="175" t="s">
        <v>2161</v>
      </c>
      <c r="B1473" s="186"/>
      <c r="C1473" s="191" t="s">
        <v>2162</v>
      </c>
      <c r="D1473" s="188"/>
      <c r="E1473" s="180"/>
      <c r="F1473" s="180"/>
      <c r="G1473" s="180"/>
      <c r="H1473" s="180">
        <f t="shared" si="93"/>
        <v>0</v>
      </c>
      <c r="I1473" s="181">
        <f t="shared" si="94"/>
        <v>0</v>
      </c>
      <c r="J1473" s="182">
        <f t="shared" si="95"/>
        <v>0</v>
      </c>
      <c r="K1473" s="180">
        <f t="shared" si="96"/>
        <v>0</v>
      </c>
      <c r="L1473" s="183"/>
      <c r="M1473" s="184"/>
    </row>
    <row r="1474" spans="1:13" ht="20.399999999999999">
      <c r="A1474" s="185" t="s">
        <v>2163</v>
      </c>
      <c r="B1474" s="186"/>
      <c r="C1474" s="218" t="s">
        <v>2088</v>
      </c>
      <c r="D1474" s="188" t="s">
        <v>49</v>
      </c>
      <c r="E1474" s="180">
        <v>2</v>
      </c>
      <c r="F1474" s="180"/>
      <c r="G1474" s="180"/>
      <c r="H1474" s="180">
        <f t="shared" si="93"/>
        <v>0</v>
      </c>
      <c r="I1474" s="181">
        <f t="shared" si="94"/>
        <v>0</v>
      </c>
      <c r="J1474" s="182">
        <f t="shared" si="95"/>
        <v>0</v>
      </c>
      <c r="K1474" s="180">
        <f t="shared" si="96"/>
        <v>0</v>
      </c>
      <c r="L1474" s="183"/>
      <c r="M1474" s="184"/>
    </row>
    <row r="1475" spans="1:13">
      <c r="A1475" s="185" t="s">
        <v>2164</v>
      </c>
      <c r="B1475" s="186"/>
      <c r="C1475" s="218" t="s">
        <v>2090</v>
      </c>
      <c r="D1475" s="188" t="s">
        <v>49</v>
      </c>
      <c r="E1475" s="180">
        <v>12</v>
      </c>
      <c r="F1475" s="180"/>
      <c r="G1475" s="180"/>
      <c r="H1475" s="180">
        <f t="shared" si="93"/>
        <v>0</v>
      </c>
      <c r="I1475" s="181">
        <f t="shared" si="94"/>
        <v>0</v>
      </c>
      <c r="J1475" s="182">
        <f t="shared" si="95"/>
        <v>0</v>
      </c>
      <c r="K1475" s="180">
        <f t="shared" si="96"/>
        <v>0</v>
      </c>
      <c r="L1475" s="183"/>
      <c r="M1475" s="184"/>
    </row>
    <row r="1476" spans="1:13">
      <c r="A1476" s="185" t="s">
        <v>2165</v>
      </c>
      <c r="B1476" s="186"/>
      <c r="C1476" s="218" t="s">
        <v>2092</v>
      </c>
      <c r="D1476" s="188" t="s">
        <v>49</v>
      </c>
      <c r="E1476" s="180">
        <v>128</v>
      </c>
      <c r="F1476" s="180"/>
      <c r="G1476" s="180"/>
      <c r="H1476" s="180">
        <f t="shared" si="93"/>
        <v>0</v>
      </c>
      <c r="I1476" s="181">
        <f t="shared" si="94"/>
        <v>0</v>
      </c>
      <c r="J1476" s="182">
        <f t="shared" si="95"/>
        <v>0</v>
      </c>
      <c r="K1476" s="180">
        <f t="shared" si="96"/>
        <v>0</v>
      </c>
      <c r="L1476" s="183"/>
      <c r="M1476" s="184"/>
    </row>
    <row r="1477" spans="1:13">
      <c r="A1477" s="185" t="s">
        <v>2166</v>
      </c>
      <c r="B1477" s="186"/>
      <c r="C1477" s="218" t="s">
        <v>2094</v>
      </c>
      <c r="D1477" s="188" t="s">
        <v>49</v>
      </c>
      <c r="E1477" s="180">
        <v>2</v>
      </c>
      <c r="F1477" s="180"/>
      <c r="G1477" s="180"/>
      <c r="H1477" s="180">
        <f t="shared" si="93"/>
        <v>0</v>
      </c>
      <c r="I1477" s="181">
        <f t="shared" si="94"/>
        <v>0</v>
      </c>
      <c r="J1477" s="182">
        <f t="shared" si="95"/>
        <v>0</v>
      </c>
      <c r="K1477" s="180">
        <f t="shared" si="96"/>
        <v>0</v>
      </c>
      <c r="L1477" s="183"/>
      <c r="M1477" s="184"/>
    </row>
    <row r="1478" spans="1:13">
      <c r="A1478" s="185" t="s">
        <v>2167</v>
      </c>
      <c r="B1478" s="186"/>
      <c r="C1478" s="218" t="s">
        <v>2096</v>
      </c>
      <c r="D1478" s="188" t="s">
        <v>49</v>
      </c>
      <c r="E1478" s="180">
        <v>2</v>
      </c>
      <c r="F1478" s="180"/>
      <c r="G1478" s="180"/>
      <c r="H1478" s="180">
        <f t="shared" si="93"/>
        <v>0</v>
      </c>
      <c r="I1478" s="181">
        <f t="shared" si="94"/>
        <v>0</v>
      </c>
      <c r="J1478" s="182">
        <f t="shared" si="95"/>
        <v>0</v>
      </c>
      <c r="K1478" s="180">
        <f t="shared" si="96"/>
        <v>0</v>
      </c>
      <c r="L1478" s="183"/>
      <c r="M1478" s="184"/>
    </row>
    <row r="1479" spans="1:13">
      <c r="A1479" s="185" t="s">
        <v>2168</v>
      </c>
      <c r="B1479" s="186"/>
      <c r="C1479" s="218" t="s">
        <v>2098</v>
      </c>
      <c r="D1479" s="188" t="s">
        <v>49</v>
      </c>
      <c r="E1479" s="180">
        <v>10</v>
      </c>
      <c r="F1479" s="180"/>
      <c r="G1479" s="180"/>
      <c r="H1479" s="180">
        <f t="shared" si="93"/>
        <v>0</v>
      </c>
      <c r="I1479" s="181">
        <f t="shared" si="94"/>
        <v>0</v>
      </c>
      <c r="J1479" s="182">
        <f t="shared" si="95"/>
        <v>0</v>
      </c>
      <c r="K1479" s="180">
        <f t="shared" si="96"/>
        <v>0</v>
      </c>
      <c r="L1479" s="183"/>
      <c r="M1479" s="184"/>
    </row>
    <row r="1480" spans="1:13">
      <c r="A1480" s="185" t="s">
        <v>2169</v>
      </c>
      <c r="B1480" s="186"/>
      <c r="C1480" s="218" t="s">
        <v>2100</v>
      </c>
      <c r="D1480" s="188" t="s">
        <v>49</v>
      </c>
      <c r="E1480" s="180">
        <v>24</v>
      </c>
      <c r="F1480" s="180"/>
      <c r="G1480" s="180"/>
      <c r="H1480" s="180">
        <f t="shared" si="93"/>
        <v>0</v>
      </c>
      <c r="I1480" s="181">
        <f t="shared" si="94"/>
        <v>0</v>
      </c>
      <c r="J1480" s="182">
        <f t="shared" si="95"/>
        <v>0</v>
      </c>
      <c r="K1480" s="180">
        <f t="shared" si="96"/>
        <v>0</v>
      </c>
      <c r="L1480" s="183"/>
      <c r="M1480" s="184"/>
    </row>
    <row r="1481" spans="1:13">
      <c r="A1481" s="185" t="s">
        <v>2170</v>
      </c>
      <c r="B1481" s="186"/>
      <c r="C1481" s="218" t="s">
        <v>2102</v>
      </c>
      <c r="D1481" s="188" t="s">
        <v>49</v>
      </c>
      <c r="E1481" s="180">
        <v>32</v>
      </c>
      <c r="F1481" s="180"/>
      <c r="G1481" s="180"/>
      <c r="H1481" s="180">
        <f t="shared" si="93"/>
        <v>0</v>
      </c>
      <c r="I1481" s="181">
        <f t="shared" si="94"/>
        <v>0</v>
      </c>
      <c r="J1481" s="182">
        <f t="shared" si="95"/>
        <v>0</v>
      </c>
      <c r="K1481" s="180">
        <f t="shared" si="96"/>
        <v>0</v>
      </c>
      <c r="L1481" s="183"/>
      <c r="M1481" s="184"/>
    </row>
    <row r="1482" spans="1:13">
      <c r="A1482" s="185" t="s">
        <v>2171</v>
      </c>
      <c r="B1482" s="186"/>
      <c r="C1482" s="218" t="s">
        <v>2104</v>
      </c>
      <c r="D1482" s="188" t="s">
        <v>49</v>
      </c>
      <c r="E1482" s="180">
        <v>2</v>
      </c>
      <c r="F1482" s="180"/>
      <c r="G1482" s="180"/>
      <c r="H1482" s="180">
        <f t="shared" si="93"/>
        <v>0</v>
      </c>
      <c r="I1482" s="181">
        <f t="shared" si="94"/>
        <v>0</v>
      </c>
      <c r="J1482" s="182">
        <f t="shared" si="95"/>
        <v>0</v>
      </c>
      <c r="K1482" s="180">
        <f t="shared" si="96"/>
        <v>0</v>
      </c>
      <c r="L1482" s="183"/>
      <c r="M1482" s="184"/>
    </row>
    <row r="1483" spans="1:13">
      <c r="A1483" s="185" t="s">
        <v>2172</v>
      </c>
      <c r="B1483" s="186"/>
      <c r="C1483" s="218" t="s">
        <v>2106</v>
      </c>
      <c r="D1483" s="188" t="s">
        <v>49</v>
      </c>
      <c r="E1483" s="180">
        <v>4</v>
      </c>
      <c r="F1483" s="180"/>
      <c r="G1483" s="180"/>
      <c r="H1483" s="180">
        <f t="shared" si="93"/>
        <v>0</v>
      </c>
      <c r="I1483" s="181">
        <f t="shared" si="94"/>
        <v>0</v>
      </c>
      <c r="J1483" s="182">
        <f t="shared" si="95"/>
        <v>0</v>
      </c>
      <c r="K1483" s="180">
        <f t="shared" si="96"/>
        <v>0</v>
      </c>
      <c r="L1483" s="183"/>
      <c r="M1483" s="184"/>
    </row>
    <row r="1484" spans="1:13" ht="20.399999999999999">
      <c r="A1484" s="185" t="s">
        <v>2173</v>
      </c>
      <c r="B1484" s="186"/>
      <c r="C1484" s="218" t="s">
        <v>2108</v>
      </c>
      <c r="D1484" s="188" t="s">
        <v>49</v>
      </c>
      <c r="E1484" s="180">
        <v>24</v>
      </c>
      <c r="F1484" s="180"/>
      <c r="G1484" s="180"/>
      <c r="H1484" s="180">
        <f t="shared" si="93"/>
        <v>0</v>
      </c>
      <c r="I1484" s="181">
        <f t="shared" si="94"/>
        <v>0</v>
      </c>
      <c r="J1484" s="182">
        <f t="shared" si="95"/>
        <v>0</v>
      </c>
      <c r="K1484" s="180">
        <f t="shared" si="96"/>
        <v>0</v>
      </c>
      <c r="L1484" s="183"/>
      <c r="M1484" s="184"/>
    </row>
    <row r="1485" spans="1:13">
      <c r="A1485" s="185" t="s">
        <v>2174</v>
      </c>
      <c r="B1485" s="186"/>
      <c r="C1485" s="218" t="s">
        <v>2110</v>
      </c>
      <c r="D1485" s="188" t="s">
        <v>49</v>
      </c>
      <c r="E1485" s="180">
        <v>2</v>
      </c>
      <c r="F1485" s="180"/>
      <c r="G1485" s="180"/>
      <c r="H1485" s="180">
        <f t="shared" si="93"/>
        <v>0</v>
      </c>
      <c r="I1485" s="181">
        <f t="shared" si="94"/>
        <v>0</v>
      </c>
      <c r="J1485" s="182">
        <f t="shared" si="95"/>
        <v>0</v>
      </c>
      <c r="K1485" s="180">
        <f t="shared" si="96"/>
        <v>0</v>
      </c>
      <c r="L1485" s="183"/>
      <c r="M1485" s="184"/>
    </row>
    <row r="1486" spans="1:13">
      <c r="A1486" s="185" t="s">
        <v>2175</v>
      </c>
      <c r="B1486" s="186"/>
      <c r="C1486" s="218" t="s">
        <v>2112</v>
      </c>
      <c r="D1486" s="188" t="s">
        <v>49</v>
      </c>
      <c r="E1486" s="180">
        <v>2</v>
      </c>
      <c r="F1486" s="180"/>
      <c r="G1486" s="180"/>
      <c r="H1486" s="180">
        <f t="shared" si="93"/>
        <v>0</v>
      </c>
      <c r="I1486" s="181">
        <f t="shared" si="94"/>
        <v>0</v>
      </c>
      <c r="J1486" s="182">
        <f t="shared" si="95"/>
        <v>0</v>
      </c>
      <c r="K1486" s="180">
        <f t="shared" si="96"/>
        <v>0</v>
      </c>
      <c r="L1486" s="183"/>
      <c r="M1486" s="184"/>
    </row>
    <row r="1487" spans="1:13" ht="20.399999999999999">
      <c r="A1487" s="185" t="s">
        <v>2176</v>
      </c>
      <c r="B1487" s="186"/>
      <c r="C1487" s="218" t="s">
        <v>2114</v>
      </c>
      <c r="D1487" s="188" t="s">
        <v>49</v>
      </c>
      <c r="E1487" s="180">
        <v>4</v>
      </c>
      <c r="F1487" s="180"/>
      <c r="G1487" s="180"/>
      <c r="H1487" s="180">
        <f t="shared" si="93"/>
        <v>0</v>
      </c>
      <c r="I1487" s="181">
        <f t="shared" si="94"/>
        <v>0</v>
      </c>
      <c r="J1487" s="182">
        <f t="shared" si="95"/>
        <v>0</v>
      </c>
      <c r="K1487" s="180">
        <f t="shared" si="96"/>
        <v>0</v>
      </c>
      <c r="L1487" s="183"/>
      <c r="M1487" s="184"/>
    </row>
    <row r="1488" spans="1:13" ht="20.399999999999999">
      <c r="A1488" s="185" t="s">
        <v>2177</v>
      </c>
      <c r="B1488" s="186"/>
      <c r="C1488" s="218" t="s">
        <v>2116</v>
      </c>
      <c r="D1488" s="188" t="s">
        <v>49</v>
      </c>
      <c r="E1488" s="180">
        <v>2</v>
      </c>
      <c r="F1488" s="180"/>
      <c r="G1488" s="180"/>
      <c r="H1488" s="180">
        <f t="shared" si="93"/>
        <v>0</v>
      </c>
      <c r="I1488" s="181">
        <f t="shared" si="94"/>
        <v>0</v>
      </c>
      <c r="J1488" s="182">
        <f t="shared" si="95"/>
        <v>0</v>
      </c>
      <c r="K1488" s="180">
        <f t="shared" si="96"/>
        <v>0</v>
      </c>
      <c r="L1488" s="183"/>
      <c r="M1488" s="184"/>
    </row>
    <row r="1489" spans="1:13">
      <c r="A1489" s="185" t="s">
        <v>2178</v>
      </c>
      <c r="B1489" s="186"/>
      <c r="C1489" s="218" t="s">
        <v>2118</v>
      </c>
      <c r="D1489" s="188" t="s">
        <v>49</v>
      </c>
      <c r="E1489" s="180">
        <v>2</v>
      </c>
      <c r="F1489" s="180"/>
      <c r="G1489" s="180"/>
      <c r="H1489" s="180">
        <f t="shared" si="93"/>
        <v>0</v>
      </c>
      <c r="I1489" s="181">
        <f t="shared" si="94"/>
        <v>0</v>
      </c>
      <c r="J1489" s="182">
        <f t="shared" si="95"/>
        <v>0</v>
      </c>
      <c r="K1489" s="180">
        <f t="shared" si="96"/>
        <v>0</v>
      </c>
      <c r="L1489" s="183"/>
      <c r="M1489" s="184"/>
    </row>
    <row r="1490" spans="1:13" ht="20.399999999999999">
      <c r="A1490" s="185" t="s">
        <v>2179</v>
      </c>
      <c r="B1490" s="186"/>
      <c r="C1490" s="218" t="s">
        <v>2120</v>
      </c>
      <c r="D1490" s="188" t="s">
        <v>49</v>
      </c>
      <c r="E1490" s="180">
        <v>34</v>
      </c>
      <c r="F1490" s="180"/>
      <c r="G1490" s="180"/>
      <c r="H1490" s="180">
        <f t="shared" si="93"/>
        <v>0</v>
      </c>
      <c r="I1490" s="181">
        <f t="shared" si="94"/>
        <v>0</v>
      </c>
      <c r="J1490" s="182">
        <f t="shared" si="95"/>
        <v>0</v>
      </c>
      <c r="K1490" s="180">
        <f t="shared" si="96"/>
        <v>0</v>
      </c>
      <c r="L1490" s="183"/>
      <c r="M1490" s="184"/>
    </row>
    <row r="1491" spans="1:13" ht="20.399999999999999">
      <c r="A1491" s="185" t="s">
        <v>2180</v>
      </c>
      <c r="B1491" s="186"/>
      <c r="C1491" s="218" t="s">
        <v>2122</v>
      </c>
      <c r="D1491" s="188" t="s">
        <v>49</v>
      </c>
      <c r="E1491" s="180">
        <v>216</v>
      </c>
      <c r="F1491" s="180"/>
      <c r="G1491" s="180"/>
      <c r="H1491" s="180">
        <f t="shared" si="93"/>
        <v>0</v>
      </c>
      <c r="I1491" s="181">
        <f t="shared" si="94"/>
        <v>0</v>
      </c>
      <c r="J1491" s="182">
        <f t="shared" si="95"/>
        <v>0</v>
      </c>
      <c r="K1491" s="180">
        <f t="shared" si="96"/>
        <v>0</v>
      </c>
      <c r="L1491" s="183"/>
      <c r="M1491" s="184"/>
    </row>
    <row r="1492" spans="1:13" ht="20.399999999999999">
      <c r="A1492" s="185" t="s">
        <v>2181</v>
      </c>
      <c r="B1492" s="186"/>
      <c r="C1492" s="218" t="s">
        <v>2124</v>
      </c>
      <c r="D1492" s="188" t="s">
        <v>49</v>
      </c>
      <c r="E1492" s="180">
        <v>4</v>
      </c>
      <c r="F1492" s="180"/>
      <c r="G1492" s="180"/>
      <c r="H1492" s="180">
        <f t="shared" si="93"/>
        <v>0</v>
      </c>
      <c r="I1492" s="181">
        <f t="shared" si="94"/>
        <v>0</v>
      </c>
      <c r="J1492" s="182">
        <f t="shared" si="95"/>
        <v>0</v>
      </c>
      <c r="K1492" s="180">
        <f t="shared" si="96"/>
        <v>0</v>
      </c>
      <c r="L1492" s="183"/>
      <c r="M1492" s="184"/>
    </row>
    <row r="1493" spans="1:13" ht="20.399999999999999">
      <c r="A1493" s="185" t="s">
        <v>2182</v>
      </c>
      <c r="B1493" s="186"/>
      <c r="C1493" s="218" t="s">
        <v>2126</v>
      </c>
      <c r="D1493" s="188" t="s">
        <v>49</v>
      </c>
      <c r="E1493" s="180">
        <v>2</v>
      </c>
      <c r="F1493" s="180"/>
      <c r="G1493" s="180"/>
      <c r="H1493" s="180">
        <f t="shared" si="93"/>
        <v>0</v>
      </c>
      <c r="I1493" s="181">
        <f t="shared" si="94"/>
        <v>0</v>
      </c>
      <c r="J1493" s="182">
        <f t="shared" si="95"/>
        <v>0</v>
      </c>
      <c r="K1493" s="180">
        <f t="shared" si="96"/>
        <v>0</v>
      </c>
      <c r="L1493" s="183"/>
      <c r="M1493" s="184"/>
    </row>
    <row r="1494" spans="1:13" ht="20.399999999999999">
      <c r="A1494" s="185" t="s">
        <v>2183</v>
      </c>
      <c r="B1494" s="186"/>
      <c r="C1494" s="218" t="s">
        <v>2128</v>
      </c>
      <c r="D1494" s="188" t="s">
        <v>49</v>
      </c>
      <c r="E1494" s="180">
        <v>4</v>
      </c>
      <c r="F1494" s="180"/>
      <c r="G1494" s="180"/>
      <c r="H1494" s="180">
        <f t="shared" si="93"/>
        <v>0</v>
      </c>
      <c r="I1494" s="181">
        <f t="shared" si="94"/>
        <v>0</v>
      </c>
      <c r="J1494" s="182">
        <f t="shared" si="95"/>
        <v>0</v>
      </c>
      <c r="K1494" s="180">
        <f t="shared" si="96"/>
        <v>0</v>
      </c>
      <c r="L1494" s="183"/>
      <c r="M1494" s="184"/>
    </row>
    <row r="1495" spans="1:13" ht="20.399999999999999">
      <c r="A1495" s="185" t="s">
        <v>2184</v>
      </c>
      <c r="B1495" s="186"/>
      <c r="C1495" s="218" t="s">
        <v>2130</v>
      </c>
      <c r="D1495" s="188" t="s">
        <v>49</v>
      </c>
      <c r="E1495" s="180">
        <v>2</v>
      </c>
      <c r="F1495" s="180"/>
      <c r="G1495" s="180"/>
      <c r="H1495" s="180">
        <f t="shared" si="93"/>
        <v>0</v>
      </c>
      <c r="I1495" s="181">
        <f t="shared" si="94"/>
        <v>0</v>
      </c>
      <c r="J1495" s="182">
        <f t="shared" si="95"/>
        <v>0</v>
      </c>
      <c r="K1495" s="180">
        <f t="shared" si="96"/>
        <v>0</v>
      </c>
      <c r="L1495" s="183"/>
      <c r="M1495" s="184"/>
    </row>
    <row r="1496" spans="1:13" ht="20.399999999999999">
      <c r="A1496" s="185" t="s">
        <v>2185</v>
      </c>
      <c r="B1496" s="186"/>
      <c r="C1496" s="218" t="s">
        <v>2132</v>
      </c>
      <c r="D1496" s="188" t="s">
        <v>49</v>
      </c>
      <c r="E1496" s="180">
        <v>8</v>
      </c>
      <c r="F1496" s="180"/>
      <c r="G1496" s="180"/>
      <c r="H1496" s="180">
        <f t="shared" si="93"/>
        <v>0</v>
      </c>
      <c r="I1496" s="181">
        <f t="shared" si="94"/>
        <v>0</v>
      </c>
      <c r="J1496" s="182">
        <f t="shared" si="95"/>
        <v>0</v>
      </c>
      <c r="K1496" s="180">
        <f t="shared" si="96"/>
        <v>0</v>
      </c>
      <c r="L1496" s="183"/>
      <c r="M1496" s="184"/>
    </row>
    <row r="1497" spans="1:13" ht="20.399999999999999">
      <c r="A1497" s="185" t="s">
        <v>2186</v>
      </c>
      <c r="B1497" s="186"/>
      <c r="C1497" s="218" t="s">
        <v>2134</v>
      </c>
      <c r="D1497" s="188" t="s">
        <v>49</v>
      </c>
      <c r="E1497" s="180">
        <v>10</v>
      </c>
      <c r="F1497" s="180"/>
      <c r="G1497" s="180"/>
      <c r="H1497" s="180">
        <f t="shared" ref="H1497:H1542" si="97">F1497+G1497</f>
        <v>0</v>
      </c>
      <c r="I1497" s="181">
        <f t="shared" ref="I1497:I1542" si="98">E1497*F1497</f>
        <v>0</v>
      </c>
      <c r="J1497" s="182">
        <f t="shared" ref="J1497:J1542" si="99">G1497*E1497</f>
        <v>0</v>
      </c>
      <c r="K1497" s="180">
        <f t="shared" ref="K1497:K1542" si="100">I1497+J1497</f>
        <v>0</v>
      </c>
      <c r="L1497" s="183"/>
      <c r="M1497" s="184"/>
    </row>
    <row r="1498" spans="1:13" ht="20.399999999999999">
      <c r="A1498" s="185" t="s">
        <v>2187</v>
      </c>
      <c r="B1498" s="186"/>
      <c r="C1498" s="218" t="s">
        <v>2136</v>
      </c>
      <c r="D1498" s="188" t="s">
        <v>49</v>
      </c>
      <c r="E1498" s="180">
        <v>4</v>
      </c>
      <c r="F1498" s="180"/>
      <c r="G1498" s="180"/>
      <c r="H1498" s="180">
        <f t="shared" si="97"/>
        <v>0</v>
      </c>
      <c r="I1498" s="181">
        <f t="shared" si="98"/>
        <v>0</v>
      </c>
      <c r="J1498" s="182">
        <f t="shared" si="99"/>
        <v>0</v>
      </c>
      <c r="K1498" s="180">
        <f t="shared" si="100"/>
        <v>0</v>
      </c>
      <c r="L1498" s="183"/>
      <c r="M1498" s="184"/>
    </row>
    <row r="1499" spans="1:13" ht="20.399999999999999">
      <c r="A1499" s="185" t="s">
        <v>2188</v>
      </c>
      <c r="B1499" s="186"/>
      <c r="C1499" s="218" t="s">
        <v>2138</v>
      </c>
      <c r="D1499" s="188" t="s">
        <v>49</v>
      </c>
      <c r="E1499" s="180">
        <v>232</v>
      </c>
      <c r="F1499" s="180"/>
      <c r="G1499" s="180"/>
      <c r="H1499" s="180">
        <f t="shared" si="97"/>
        <v>0</v>
      </c>
      <c r="I1499" s="181">
        <f t="shared" si="98"/>
        <v>0</v>
      </c>
      <c r="J1499" s="182">
        <f t="shared" si="99"/>
        <v>0</v>
      </c>
      <c r="K1499" s="180">
        <f t="shared" si="100"/>
        <v>0</v>
      </c>
      <c r="L1499" s="183"/>
      <c r="M1499" s="184"/>
    </row>
    <row r="1500" spans="1:13" ht="20.399999999999999">
      <c r="A1500" s="185" t="s">
        <v>2189</v>
      </c>
      <c r="B1500" s="186"/>
      <c r="C1500" s="218" t="s">
        <v>2140</v>
      </c>
      <c r="D1500" s="188" t="s">
        <v>49</v>
      </c>
      <c r="E1500" s="180">
        <v>6</v>
      </c>
      <c r="F1500" s="180"/>
      <c r="G1500" s="180"/>
      <c r="H1500" s="180">
        <f t="shared" si="97"/>
        <v>0</v>
      </c>
      <c r="I1500" s="181">
        <f t="shared" si="98"/>
        <v>0</v>
      </c>
      <c r="J1500" s="182">
        <f t="shared" si="99"/>
        <v>0</v>
      </c>
      <c r="K1500" s="180">
        <f t="shared" si="100"/>
        <v>0</v>
      </c>
      <c r="L1500" s="183"/>
      <c r="M1500" s="184"/>
    </row>
    <row r="1501" spans="1:13" ht="20.399999999999999">
      <c r="A1501" s="185" t="s">
        <v>2190</v>
      </c>
      <c r="B1501" s="186"/>
      <c r="C1501" s="218" t="s">
        <v>2142</v>
      </c>
      <c r="D1501" s="188" t="s">
        <v>49</v>
      </c>
      <c r="E1501" s="180">
        <v>4</v>
      </c>
      <c r="F1501" s="180"/>
      <c r="G1501" s="180"/>
      <c r="H1501" s="180">
        <f t="shared" si="97"/>
        <v>0</v>
      </c>
      <c r="I1501" s="181">
        <f t="shared" si="98"/>
        <v>0</v>
      </c>
      <c r="J1501" s="182">
        <f t="shared" si="99"/>
        <v>0</v>
      </c>
      <c r="K1501" s="180">
        <f t="shared" si="100"/>
        <v>0</v>
      </c>
      <c r="L1501" s="183"/>
      <c r="M1501" s="184"/>
    </row>
    <row r="1502" spans="1:13" ht="20.399999999999999">
      <c r="A1502" s="185" t="s">
        <v>2191</v>
      </c>
      <c r="B1502" s="186"/>
      <c r="C1502" s="218" t="s">
        <v>2144</v>
      </c>
      <c r="D1502" s="188" t="s">
        <v>49</v>
      </c>
      <c r="E1502" s="180">
        <v>4</v>
      </c>
      <c r="F1502" s="180"/>
      <c r="G1502" s="180"/>
      <c r="H1502" s="180">
        <f t="shared" si="97"/>
        <v>0</v>
      </c>
      <c r="I1502" s="181">
        <f t="shared" si="98"/>
        <v>0</v>
      </c>
      <c r="J1502" s="182">
        <f t="shared" si="99"/>
        <v>0</v>
      </c>
      <c r="K1502" s="180">
        <f t="shared" si="100"/>
        <v>0</v>
      </c>
      <c r="L1502" s="183"/>
      <c r="M1502" s="184"/>
    </row>
    <row r="1503" spans="1:13" ht="20.399999999999999">
      <c r="A1503" s="185" t="s">
        <v>2192</v>
      </c>
      <c r="B1503" s="186"/>
      <c r="C1503" s="218" t="s">
        <v>2146</v>
      </c>
      <c r="D1503" s="188" t="s">
        <v>49</v>
      </c>
      <c r="E1503" s="180">
        <v>20</v>
      </c>
      <c r="F1503" s="180"/>
      <c r="G1503" s="180"/>
      <c r="H1503" s="180">
        <f t="shared" si="97"/>
        <v>0</v>
      </c>
      <c r="I1503" s="181">
        <f t="shared" si="98"/>
        <v>0</v>
      </c>
      <c r="J1503" s="182">
        <f t="shared" si="99"/>
        <v>0</v>
      </c>
      <c r="K1503" s="180">
        <f t="shared" si="100"/>
        <v>0</v>
      </c>
      <c r="L1503" s="183"/>
      <c r="M1503" s="184"/>
    </row>
    <row r="1504" spans="1:13" ht="20.399999999999999">
      <c r="A1504" s="185" t="s">
        <v>2193</v>
      </c>
      <c r="B1504" s="188"/>
      <c r="C1504" s="218" t="s">
        <v>2148</v>
      </c>
      <c r="D1504" s="188" t="s">
        <v>49</v>
      </c>
      <c r="E1504" s="180">
        <v>8</v>
      </c>
      <c r="F1504" s="180"/>
      <c r="G1504" s="180"/>
      <c r="H1504" s="180">
        <f t="shared" si="97"/>
        <v>0</v>
      </c>
      <c r="I1504" s="181">
        <f t="shared" si="98"/>
        <v>0</v>
      </c>
      <c r="J1504" s="182">
        <f t="shared" si="99"/>
        <v>0</v>
      </c>
      <c r="K1504" s="180">
        <f t="shared" si="100"/>
        <v>0</v>
      </c>
      <c r="L1504" s="183"/>
      <c r="M1504" s="184"/>
    </row>
    <row r="1505" spans="1:13" ht="20.399999999999999">
      <c r="A1505" s="185" t="s">
        <v>2194</v>
      </c>
      <c r="B1505" s="188"/>
      <c r="C1505" s="218" t="s">
        <v>2150</v>
      </c>
      <c r="D1505" s="188" t="s">
        <v>49</v>
      </c>
      <c r="E1505" s="180">
        <v>16</v>
      </c>
      <c r="F1505" s="180"/>
      <c r="G1505" s="180"/>
      <c r="H1505" s="180">
        <f t="shared" si="97"/>
        <v>0</v>
      </c>
      <c r="I1505" s="181">
        <f t="shared" si="98"/>
        <v>0</v>
      </c>
      <c r="J1505" s="182">
        <f t="shared" si="99"/>
        <v>0</v>
      </c>
      <c r="K1505" s="180">
        <f t="shared" si="100"/>
        <v>0</v>
      </c>
      <c r="L1505" s="183"/>
      <c r="M1505" s="184"/>
    </row>
    <row r="1506" spans="1:13" ht="20.399999999999999">
      <c r="A1506" s="185" t="s">
        <v>2195</v>
      </c>
      <c r="B1506" s="186"/>
      <c r="C1506" s="218" t="s">
        <v>2152</v>
      </c>
      <c r="D1506" s="188" t="s">
        <v>49</v>
      </c>
      <c r="E1506" s="180">
        <v>166</v>
      </c>
      <c r="F1506" s="180"/>
      <c r="G1506" s="180"/>
      <c r="H1506" s="180">
        <f t="shared" si="97"/>
        <v>0</v>
      </c>
      <c r="I1506" s="181">
        <f t="shared" si="98"/>
        <v>0</v>
      </c>
      <c r="J1506" s="182">
        <f t="shared" si="99"/>
        <v>0</v>
      </c>
      <c r="K1506" s="180">
        <f t="shared" si="100"/>
        <v>0</v>
      </c>
      <c r="L1506" s="183"/>
      <c r="M1506" s="184"/>
    </row>
    <row r="1507" spans="1:13">
      <c r="A1507" s="185" t="s">
        <v>2196</v>
      </c>
      <c r="B1507" s="186"/>
      <c r="C1507" s="218" t="s">
        <v>2154</v>
      </c>
      <c r="D1507" s="188" t="s">
        <v>49</v>
      </c>
      <c r="E1507" s="180">
        <v>2</v>
      </c>
      <c r="F1507" s="180"/>
      <c r="G1507" s="180"/>
      <c r="H1507" s="180">
        <f t="shared" si="97"/>
        <v>0</v>
      </c>
      <c r="I1507" s="181">
        <f t="shared" si="98"/>
        <v>0</v>
      </c>
      <c r="J1507" s="182">
        <f t="shared" si="99"/>
        <v>0</v>
      </c>
      <c r="K1507" s="180">
        <f t="shared" si="100"/>
        <v>0</v>
      </c>
      <c r="L1507" s="183"/>
      <c r="M1507" s="184"/>
    </row>
    <row r="1508" spans="1:13" ht="20.399999999999999">
      <c r="A1508" s="185" t="s">
        <v>2197</v>
      </c>
      <c r="B1508" s="186"/>
      <c r="C1508" s="218" t="s">
        <v>2156</v>
      </c>
      <c r="D1508" s="188" t="s">
        <v>49</v>
      </c>
      <c r="E1508" s="180">
        <v>176</v>
      </c>
      <c r="F1508" s="180"/>
      <c r="G1508" s="180"/>
      <c r="H1508" s="180">
        <f t="shared" si="97"/>
        <v>0</v>
      </c>
      <c r="I1508" s="181">
        <f t="shared" si="98"/>
        <v>0</v>
      </c>
      <c r="J1508" s="182">
        <f t="shared" si="99"/>
        <v>0</v>
      </c>
      <c r="K1508" s="180">
        <f t="shared" si="100"/>
        <v>0</v>
      </c>
      <c r="L1508" s="183"/>
      <c r="M1508" s="184"/>
    </row>
    <row r="1509" spans="1:13" ht="20.399999999999999">
      <c r="A1509" s="185" t="s">
        <v>2198</v>
      </c>
      <c r="B1509" s="186"/>
      <c r="C1509" s="218" t="s">
        <v>2158</v>
      </c>
      <c r="D1509" s="188" t="s">
        <v>49</v>
      </c>
      <c r="E1509" s="180">
        <v>14</v>
      </c>
      <c r="F1509" s="180"/>
      <c r="G1509" s="180"/>
      <c r="H1509" s="180">
        <f t="shared" si="97"/>
        <v>0</v>
      </c>
      <c r="I1509" s="181">
        <f t="shared" si="98"/>
        <v>0</v>
      </c>
      <c r="J1509" s="182">
        <f t="shared" si="99"/>
        <v>0</v>
      </c>
      <c r="K1509" s="180">
        <f t="shared" si="100"/>
        <v>0</v>
      </c>
      <c r="L1509" s="183"/>
      <c r="M1509" s="184"/>
    </row>
    <row r="1510" spans="1:13">
      <c r="A1510" s="185" t="s">
        <v>2199</v>
      </c>
      <c r="B1510" s="186"/>
      <c r="C1510" s="218" t="s">
        <v>2160</v>
      </c>
      <c r="D1510" s="188" t="s">
        <v>49</v>
      </c>
      <c r="E1510" s="180">
        <v>4</v>
      </c>
      <c r="F1510" s="180"/>
      <c r="G1510" s="180"/>
      <c r="H1510" s="180">
        <f t="shared" si="97"/>
        <v>0</v>
      </c>
      <c r="I1510" s="181">
        <f t="shared" si="98"/>
        <v>0</v>
      </c>
      <c r="J1510" s="182">
        <f t="shared" si="99"/>
        <v>0</v>
      </c>
      <c r="K1510" s="180">
        <f t="shared" si="100"/>
        <v>0</v>
      </c>
      <c r="L1510" s="183"/>
      <c r="M1510" s="184"/>
    </row>
    <row r="1511" spans="1:13">
      <c r="A1511" s="185"/>
      <c r="B1511" s="186"/>
      <c r="C1511" s="218"/>
      <c r="D1511" s="188"/>
      <c r="E1511" s="180"/>
      <c r="F1511" s="180"/>
      <c r="G1511" s="180"/>
      <c r="H1511" s="180">
        <f t="shared" si="97"/>
        <v>0</v>
      </c>
      <c r="I1511" s="181">
        <f t="shared" si="98"/>
        <v>0</v>
      </c>
      <c r="J1511" s="182">
        <f t="shared" si="99"/>
        <v>0</v>
      </c>
      <c r="K1511" s="180">
        <f t="shared" si="100"/>
        <v>0</v>
      </c>
      <c r="L1511" s="183"/>
      <c r="M1511" s="184"/>
    </row>
    <row r="1512" spans="1:13">
      <c r="A1512" s="185"/>
      <c r="B1512" s="186"/>
      <c r="C1512" s="191"/>
      <c r="D1512" s="188"/>
      <c r="E1512" s="180"/>
      <c r="F1512" s="180"/>
      <c r="G1512" s="180"/>
      <c r="H1512" s="180">
        <f t="shared" si="97"/>
        <v>0</v>
      </c>
      <c r="I1512" s="181">
        <f t="shared" si="98"/>
        <v>0</v>
      </c>
      <c r="J1512" s="182">
        <f t="shared" si="99"/>
        <v>0</v>
      </c>
      <c r="K1512" s="180">
        <f t="shared" si="100"/>
        <v>0</v>
      </c>
      <c r="L1512" s="183"/>
      <c r="M1512" s="184"/>
    </row>
    <row r="1513" spans="1:13">
      <c r="A1513" s="175" t="s">
        <v>2200</v>
      </c>
      <c r="B1513" s="186"/>
      <c r="C1513" s="191" t="s">
        <v>2201</v>
      </c>
      <c r="D1513" s="188"/>
      <c r="E1513" s="180"/>
      <c r="F1513" s="180"/>
      <c r="G1513" s="180"/>
      <c r="H1513" s="180">
        <f t="shared" si="97"/>
        <v>0</v>
      </c>
      <c r="I1513" s="181">
        <f t="shared" si="98"/>
        <v>0</v>
      </c>
      <c r="J1513" s="182">
        <f t="shared" si="99"/>
        <v>0</v>
      </c>
      <c r="K1513" s="180">
        <f t="shared" si="100"/>
        <v>0</v>
      </c>
      <c r="L1513" s="183"/>
      <c r="M1513" s="184"/>
    </row>
    <row r="1514" spans="1:13">
      <c r="A1514" s="185" t="s">
        <v>2202</v>
      </c>
      <c r="B1514" s="186"/>
      <c r="C1514" s="218" t="s">
        <v>2203</v>
      </c>
      <c r="D1514" s="188" t="s">
        <v>49</v>
      </c>
      <c r="E1514" s="180" t="s">
        <v>196</v>
      </c>
      <c r="F1514" s="180"/>
      <c r="G1514" s="180"/>
      <c r="H1514" s="180">
        <f t="shared" si="97"/>
        <v>0</v>
      </c>
      <c r="I1514" s="181">
        <f t="shared" si="98"/>
        <v>0</v>
      </c>
      <c r="J1514" s="182">
        <f t="shared" si="99"/>
        <v>0</v>
      </c>
      <c r="K1514" s="180">
        <f t="shared" si="100"/>
        <v>0</v>
      </c>
      <c r="L1514" s="183"/>
      <c r="M1514" s="184"/>
    </row>
    <row r="1515" spans="1:13">
      <c r="A1515" s="185" t="s">
        <v>2204</v>
      </c>
      <c r="B1515" s="186"/>
      <c r="C1515" s="218" t="s">
        <v>2205</v>
      </c>
      <c r="D1515" s="188" t="s">
        <v>49</v>
      </c>
      <c r="E1515" s="180" t="s">
        <v>449</v>
      </c>
      <c r="F1515" s="180"/>
      <c r="G1515" s="180"/>
      <c r="H1515" s="180">
        <f t="shared" si="97"/>
        <v>0</v>
      </c>
      <c r="I1515" s="181">
        <f t="shared" si="98"/>
        <v>0</v>
      </c>
      <c r="J1515" s="182">
        <f t="shared" si="99"/>
        <v>0</v>
      </c>
      <c r="K1515" s="180">
        <f t="shared" si="100"/>
        <v>0</v>
      </c>
      <c r="L1515" s="183"/>
      <c r="M1515" s="184"/>
    </row>
    <row r="1516" spans="1:13">
      <c r="A1516" s="185" t="s">
        <v>2206</v>
      </c>
      <c r="B1516" s="186"/>
      <c r="C1516" s="218" t="s">
        <v>2207</v>
      </c>
      <c r="D1516" s="188" t="s">
        <v>49</v>
      </c>
      <c r="E1516" s="219" t="s">
        <v>449</v>
      </c>
      <c r="F1516" s="180"/>
      <c r="G1516" s="180"/>
      <c r="H1516" s="180">
        <f t="shared" si="97"/>
        <v>0</v>
      </c>
      <c r="I1516" s="181">
        <f t="shared" si="98"/>
        <v>0</v>
      </c>
      <c r="J1516" s="182">
        <f t="shared" si="99"/>
        <v>0</v>
      </c>
      <c r="K1516" s="180">
        <f t="shared" si="100"/>
        <v>0</v>
      </c>
      <c r="L1516" s="183"/>
      <c r="M1516" s="184"/>
    </row>
    <row r="1517" spans="1:13">
      <c r="A1517" s="185" t="s">
        <v>2208</v>
      </c>
      <c r="B1517" s="186"/>
      <c r="C1517" s="218" t="s">
        <v>2209</v>
      </c>
      <c r="D1517" s="188" t="s">
        <v>49</v>
      </c>
      <c r="E1517" s="180" t="s">
        <v>192</v>
      </c>
      <c r="F1517" s="180"/>
      <c r="G1517" s="180"/>
      <c r="H1517" s="180">
        <f t="shared" si="97"/>
        <v>0</v>
      </c>
      <c r="I1517" s="181">
        <f t="shared" si="98"/>
        <v>0</v>
      </c>
      <c r="J1517" s="182">
        <f t="shared" si="99"/>
        <v>0</v>
      </c>
      <c r="K1517" s="180">
        <f t="shared" si="100"/>
        <v>0</v>
      </c>
      <c r="L1517" s="183"/>
      <c r="M1517" s="184"/>
    </row>
    <row r="1518" spans="1:13">
      <c r="A1518" s="185" t="s">
        <v>2210</v>
      </c>
      <c r="B1518" s="186"/>
      <c r="C1518" s="220" t="s">
        <v>2211</v>
      </c>
      <c r="D1518" s="188" t="s">
        <v>49</v>
      </c>
      <c r="E1518" s="219" t="s">
        <v>194</v>
      </c>
      <c r="F1518" s="180"/>
      <c r="G1518" s="180"/>
      <c r="H1518" s="180">
        <f t="shared" si="97"/>
        <v>0</v>
      </c>
      <c r="I1518" s="181">
        <f t="shared" si="98"/>
        <v>0</v>
      </c>
      <c r="J1518" s="182">
        <f t="shared" si="99"/>
        <v>0</v>
      </c>
      <c r="K1518" s="180">
        <f t="shared" si="100"/>
        <v>0</v>
      </c>
      <c r="L1518" s="183"/>
      <c r="M1518" s="184"/>
    </row>
    <row r="1519" spans="1:13">
      <c r="A1519" s="185" t="s">
        <v>2212</v>
      </c>
      <c r="B1519" s="186"/>
      <c r="C1519" s="220" t="s">
        <v>2213</v>
      </c>
      <c r="D1519" s="188" t="s">
        <v>49</v>
      </c>
      <c r="E1519" s="219" t="s">
        <v>449</v>
      </c>
      <c r="F1519" s="180"/>
      <c r="G1519" s="180"/>
      <c r="H1519" s="180">
        <f t="shared" si="97"/>
        <v>0</v>
      </c>
      <c r="I1519" s="181">
        <f t="shared" si="98"/>
        <v>0</v>
      </c>
      <c r="J1519" s="182">
        <f t="shared" si="99"/>
        <v>0</v>
      </c>
      <c r="K1519" s="180">
        <f t="shared" si="100"/>
        <v>0</v>
      </c>
      <c r="L1519" s="183"/>
      <c r="M1519" s="184"/>
    </row>
    <row r="1520" spans="1:13">
      <c r="A1520" s="185" t="s">
        <v>2214</v>
      </c>
      <c r="B1520" s="186"/>
      <c r="C1520" s="218" t="s">
        <v>2215</v>
      </c>
      <c r="D1520" s="188" t="s">
        <v>49</v>
      </c>
      <c r="E1520" s="180" t="s">
        <v>449</v>
      </c>
      <c r="F1520" s="180"/>
      <c r="G1520" s="180"/>
      <c r="H1520" s="180">
        <f t="shared" si="97"/>
        <v>0</v>
      </c>
      <c r="I1520" s="181">
        <f t="shared" si="98"/>
        <v>0</v>
      </c>
      <c r="J1520" s="182">
        <f t="shared" si="99"/>
        <v>0</v>
      </c>
      <c r="K1520" s="180">
        <f t="shared" si="100"/>
        <v>0</v>
      </c>
      <c r="L1520" s="183"/>
      <c r="M1520" s="184"/>
    </row>
    <row r="1521" spans="1:13">
      <c r="A1521" s="185" t="s">
        <v>2216</v>
      </c>
      <c r="B1521" s="186"/>
      <c r="C1521" s="218" t="s">
        <v>2217</v>
      </c>
      <c r="D1521" s="188" t="s">
        <v>49</v>
      </c>
      <c r="E1521" s="180" t="s">
        <v>194</v>
      </c>
      <c r="F1521" s="180"/>
      <c r="G1521" s="180"/>
      <c r="H1521" s="180">
        <f t="shared" si="97"/>
        <v>0</v>
      </c>
      <c r="I1521" s="181">
        <f t="shared" si="98"/>
        <v>0</v>
      </c>
      <c r="J1521" s="182">
        <f t="shared" si="99"/>
        <v>0</v>
      </c>
      <c r="K1521" s="180">
        <f t="shared" si="100"/>
        <v>0</v>
      </c>
      <c r="L1521" s="183"/>
      <c r="M1521" s="184"/>
    </row>
    <row r="1522" spans="1:13">
      <c r="A1522" s="185"/>
      <c r="B1522" s="186"/>
      <c r="C1522" s="220"/>
      <c r="D1522" s="221"/>
      <c r="E1522" s="219"/>
      <c r="F1522" s="180"/>
      <c r="G1522" s="180"/>
      <c r="H1522" s="180">
        <f t="shared" si="97"/>
        <v>0</v>
      </c>
      <c r="I1522" s="181">
        <f t="shared" si="98"/>
        <v>0</v>
      </c>
      <c r="J1522" s="182">
        <f t="shared" si="99"/>
        <v>0</v>
      </c>
      <c r="K1522" s="180">
        <f t="shared" si="100"/>
        <v>0</v>
      </c>
      <c r="L1522" s="183"/>
      <c r="M1522" s="184"/>
    </row>
    <row r="1523" spans="1:13">
      <c r="A1523" s="185"/>
      <c r="B1523" s="186"/>
      <c r="C1523" s="191"/>
      <c r="D1523" s="188"/>
      <c r="E1523" s="180"/>
      <c r="F1523" s="180"/>
      <c r="G1523" s="180"/>
      <c r="H1523" s="180">
        <f t="shared" si="97"/>
        <v>0</v>
      </c>
      <c r="I1523" s="181">
        <f t="shared" si="98"/>
        <v>0</v>
      </c>
      <c r="J1523" s="182">
        <f t="shared" si="99"/>
        <v>0</v>
      </c>
      <c r="K1523" s="180">
        <f t="shared" si="100"/>
        <v>0</v>
      </c>
      <c r="L1523" s="183"/>
      <c r="M1523" s="184"/>
    </row>
    <row r="1524" spans="1:13">
      <c r="A1524" s="175" t="s">
        <v>2218</v>
      </c>
      <c r="B1524" s="186"/>
      <c r="C1524" s="191" t="s">
        <v>2219</v>
      </c>
      <c r="D1524" s="188"/>
      <c r="E1524" s="180"/>
      <c r="F1524" s="180"/>
      <c r="G1524" s="180"/>
      <c r="H1524" s="180">
        <f t="shared" si="97"/>
        <v>0</v>
      </c>
      <c r="I1524" s="181">
        <f t="shared" si="98"/>
        <v>0</v>
      </c>
      <c r="J1524" s="182">
        <f t="shared" si="99"/>
        <v>0</v>
      </c>
      <c r="K1524" s="180">
        <f t="shared" si="100"/>
        <v>0</v>
      </c>
      <c r="L1524" s="183"/>
      <c r="M1524" s="184"/>
    </row>
    <row r="1525" spans="1:13">
      <c r="A1525" s="185" t="s">
        <v>2220</v>
      </c>
      <c r="B1525" s="186"/>
      <c r="C1525" s="218" t="s">
        <v>2221</v>
      </c>
      <c r="D1525" s="188" t="s">
        <v>248</v>
      </c>
      <c r="E1525" s="180" t="s">
        <v>2222</v>
      </c>
      <c r="F1525" s="180"/>
      <c r="G1525" s="180"/>
      <c r="H1525" s="180">
        <f t="shared" si="97"/>
        <v>0</v>
      </c>
      <c r="I1525" s="181">
        <f t="shared" si="98"/>
        <v>0</v>
      </c>
      <c r="J1525" s="182">
        <f t="shared" si="99"/>
        <v>0</v>
      </c>
      <c r="K1525" s="180">
        <f t="shared" si="100"/>
        <v>0</v>
      </c>
      <c r="L1525" s="183"/>
      <c r="M1525" s="184"/>
    </row>
    <row r="1526" spans="1:13">
      <c r="A1526" s="185" t="s">
        <v>2223</v>
      </c>
      <c r="B1526" s="186"/>
      <c r="C1526" s="218" t="s">
        <v>2224</v>
      </c>
      <c r="D1526" s="188" t="s">
        <v>203</v>
      </c>
      <c r="E1526" s="180" t="s">
        <v>196</v>
      </c>
      <c r="F1526" s="180"/>
      <c r="G1526" s="180"/>
      <c r="H1526" s="180">
        <f t="shared" si="97"/>
        <v>0</v>
      </c>
      <c r="I1526" s="181">
        <f t="shared" si="98"/>
        <v>0</v>
      </c>
      <c r="J1526" s="182">
        <f t="shared" si="99"/>
        <v>0</v>
      </c>
      <c r="K1526" s="180">
        <f t="shared" si="100"/>
        <v>0</v>
      </c>
      <c r="L1526" s="183"/>
      <c r="M1526" s="184"/>
    </row>
    <row r="1527" spans="1:13">
      <c r="A1527" s="185" t="s">
        <v>2225</v>
      </c>
      <c r="B1527" s="186"/>
      <c r="C1527" s="218" t="s">
        <v>2226</v>
      </c>
      <c r="D1527" s="188" t="s">
        <v>288</v>
      </c>
      <c r="E1527" s="180" t="s">
        <v>2227</v>
      </c>
      <c r="F1527" s="180"/>
      <c r="G1527" s="180"/>
      <c r="H1527" s="180">
        <f t="shared" si="97"/>
        <v>0</v>
      </c>
      <c r="I1527" s="181">
        <f t="shared" si="98"/>
        <v>0</v>
      </c>
      <c r="J1527" s="182">
        <f t="shared" si="99"/>
        <v>0</v>
      </c>
      <c r="K1527" s="180">
        <f t="shared" si="100"/>
        <v>0</v>
      </c>
      <c r="L1527" s="183"/>
      <c r="M1527" s="184"/>
    </row>
    <row r="1528" spans="1:13">
      <c r="A1528" s="185" t="s">
        <v>2228</v>
      </c>
      <c r="B1528" s="186"/>
      <c r="C1528" s="218" t="s">
        <v>2229</v>
      </c>
      <c r="D1528" s="188" t="s">
        <v>288</v>
      </c>
      <c r="E1528" s="180" t="s">
        <v>2230</v>
      </c>
      <c r="F1528" s="180"/>
      <c r="G1528" s="180"/>
      <c r="H1528" s="180">
        <f t="shared" si="97"/>
        <v>0</v>
      </c>
      <c r="I1528" s="181">
        <f t="shared" si="98"/>
        <v>0</v>
      </c>
      <c r="J1528" s="182">
        <f t="shared" si="99"/>
        <v>0</v>
      </c>
      <c r="K1528" s="180">
        <f t="shared" si="100"/>
        <v>0</v>
      </c>
      <c r="L1528" s="183"/>
      <c r="M1528" s="184"/>
    </row>
    <row r="1529" spans="1:13">
      <c r="A1529" s="185" t="s">
        <v>2231</v>
      </c>
      <c r="B1529" s="186"/>
      <c r="C1529" s="218" t="s">
        <v>2232</v>
      </c>
      <c r="D1529" s="188" t="s">
        <v>161</v>
      </c>
      <c r="E1529" s="180" t="s">
        <v>447</v>
      </c>
      <c r="F1529" s="180"/>
      <c r="G1529" s="180"/>
      <c r="H1529" s="180">
        <f t="shared" si="97"/>
        <v>0</v>
      </c>
      <c r="I1529" s="181">
        <f t="shared" si="98"/>
        <v>0</v>
      </c>
      <c r="J1529" s="182">
        <f t="shared" si="99"/>
        <v>0</v>
      </c>
      <c r="K1529" s="180">
        <f t="shared" si="100"/>
        <v>0</v>
      </c>
      <c r="L1529" s="183"/>
      <c r="M1529" s="184"/>
    </row>
    <row r="1530" spans="1:13" ht="20.399999999999999">
      <c r="A1530" s="185" t="s">
        <v>2233</v>
      </c>
      <c r="B1530" s="186"/>
      <c r="C1530" s="218" t="s">
        <v>2234</v>
      </c>
      <c r="D1530" s="188" t="s">
        <v>288</v>
      </c>
      <c r="E1530" s="180" t="s">
        <v>458</v>
      </c>
      <c r="F1530" s="180"/>
      <c r="G1530" s="180"/>
      <c r="H1530" s="180">
        <f t="shared" si="97"/>
        <v>0</v>
      </c>
      <c r="I1530" s="181">
        <f t="shared" si="98"/>
        <v>0</v>
      </c>
      <c r="J1530" s="182">
        <f t="shared" si="99"/>
        <v>0</v>
      </c>
      <c r="K1530" s="180">
        <f t="shared" si="100"/>
        <v>0</v>
      </c>
      <c r="L1530" s="183"/>
      <c r="M1530" s="184"/>
    </row>
    <row r="1531" spans="1:13" ht="20.399999999999999">
      <c r="A1531" s="185" t="s">
        <v>2235</v>
      </c>
      <c r="B1531" s="186"/>
      <c r="C1531" s="218" t="s">
        <v>2236</v>
      </c>
      <c r="D1531" s="188" t="s">
        <v>288</v>
      </c>
      <c r="E1531" s="180" t="s">
        <v>2237</v>
      </c>
      <c r="F1531" s="180"/>
      <c r="G1531" s="180"/>
      <c r="H1531" s="180">
        <f t="shared" si="97"/>
        <v>0</v>
      </c>
      <c r="I1531" s="181">
        <f t="shared" si="98"/>
        <v>0</v>
      </c>
      <c r="J1531" s="182">
        <f t="shared" si="99"/>
        <v>0</v>
      </c>
      <c r="K1531" s="180">
        <f t="shared" si="100"/>
        <v>0</v>
      </c>
      <c r="L1531" s="183"/>
      <c r="M1531" s="184"/>
    </row>
    <row r="1532" spans="1:13" ht="20.399999999999999">
      <c r="A1532" s="185" t="s">
        <v>2238</v>
      </c>
      <c r="B1532" s="186"/>
      <c r="C1532" s="218" t="s">
        <v>2239</v>
      </c>
      <c r="D1532" s="188" t="s">
        <v>288</v>
      </c>
      <c r="E1532" s="180" t="s">
        <v>2240</v>
      </c>
      <c r="F1532" s="180"/>
      <c r="G1532" s="180"/>
      <c r="H1532" s="180">
        <f t="shared" si="97"/>
        <v>0</v>
      </c>
      <c r="I1532" s="181">
        <f t="shared" si="98"/>
        <v>0</v>
      </c>
      <c r="J1532" s="182">
        <f t="shared" si="99"/>
        <v>0</v>
      </c>
      <c r="K1532" s="180">
        <f t="shared" si="100"/>
        <v>0</v>
      </c>
      <c r="L1532" s="183"/>
      <c r="M1532" s="184"/>
    </row>
    <row r="1533" spans="1:13" ht="20.399999999999999">
      <c r="A1533" s="185" t="s">
        <v>2241</v>
      </c>
      <c r="B1533" s="186"/>
      <c r="C1533" s="218" t="s">
        <v>2242</v>
      </c>
      <c r="D1533" s="188" t="s">
        <v>288</v>
      </c>
      <c r="E1533" s="180" t="s">
        <v>1078</v>
      </c>
      <c r="F1533" s="180"/>
      <c r="G1533" s="180"/>
      <c r="H1533" s="180">
        <f t="shared" si="97"/>
        <v>0</v>
      </c>
      <c r="I1533" s="181">
        <f t="shared" si="98"/>
        <v>0</v>
      </c>
      <c r="J1533" s="182">
        <f t="shared" si="99"/>
        <v>0</v>
      </c>
      <c r="K1533" s="180">
        <f t="shared" si="100"/>
        <v>0</v>
      </c>
      <c r="L1533" s="183"/>
      <c r="M1533" s="184"/>
    </row>
    <row r="1534" spans="1:13" ht="20.399999999999999">
      <c r="A1534" s="185" t="s">
        <v>2243</v>
      </c>
      <c r="B1534" s="186"/>
      <c r="C1534" s="218" t="s">
        <v>2244</v>
      </c>
      <c r="D1534" s="188" t="s">
        <v>288</v>
      </c>
      <c r="E1534" s="180" t="s">
        <v>488</v>
      </c>
      <c r="F1534" s="180"/>
      <c r="G1534" s="180"/>
      <c r="H1534" s="180">
        <f t="shared" si="97"/>
        <v>0</v>
      </c>
      <c r="I1534" s="181">
        <f t="shared" si="98"/>
        <v>0</v>
      </c>
      <c r="J1534" s="182">
        <f t="shared" si="99"/>
        <v>0</v>
      </c>
      <c r="K1534" s="180">
        <f t="shared" si="100"/>
        <v>0</v>
      </c>
      <c r="L1534" s="183"/>
      <c r="M1534" s="184"/>
    </row>
    <row r="1535" spans="1:13" ht="20.399999999999999">
      <c r="A1535" s="185" t="s">
        <v>2245</v>
      </c>
      <c r="B1535" s="186"/>
      <c r="C1535" s="218" t="s">
        <v>2246</v>
      </c>
      <c r="D1535" s="188" t="s">
        <v>288</v>
      </c>
      <c r="E1535" s="180" t="s">
        <v>2247</v>
      </c>
      <c r="F1535" s="180"/>
      <c r="G1535" s="180"/>
      <c r="H1535" s="180">
        <f t="shared" si="97"/>
        <v>0</v>
      </c>
      <c r="I1535" s="181">
        <f t="shared" si="98"/>
        <v>0</v>
      </c>
      <c r="J1535" s="182">
        <f t="shared" si="99"/>
        <v>0</v>
      </c>
      <c r="K1535" s="180">
        <f t="shared" si="100"/>
        <v>0</v>
      </c>
      <c r="L1535" s="183"/>
      <c r="M1535" s="184"/>
    </row>
    <row r="1536" spans="1:13" ht="20.399999999999999">
      <c r="A1536" s="185" t="s">
        <v>2248</v>
      </c>
      <c r="B1536" s="186"/>
      <c r="C1536" s="218" t="s">
        <v>2249</v>
      </c>
      <c r="D1536" s="188" t="s">
        <v>288</v>
      </c>
      <c r="E1536" s="180" t="s">
        <v>2250</v>
      </c>
      <c r="F1536" s="180"/>
      <c r="G1536" s="180"/>
      <c r="H1536" s="180">
        <f t="shared" si="97"/>
        <v>0</v>
      </c>
      <c r="I1536" s="181">
        <f t="shared" si="98"/>
        <v>0</v>
      </c>
      <c r="J1536" s="182">
        <f t="shared" si="99"/>
        <v>0</v>
      </c>
      <c r="K1536" s="180">
        <f t="shared" si="100"/>
        <v>0</v>
      </c>
      <c r="L1536" s="183"/>
      <c r="M1536" s="184"/>
    </row>
    <row r="1537" spans="1:13" ht="20.399999999999999">
      <c r="A1537" s="185" t="s">
        <v>2251</v>
      </c>
      <c r="B1537" s="186"/>
      <c r="C1537" s="218" t="s">
        <v>2252</v>
      </c>
      <c r="D1537" s="188" t="s">
        <v>288</v>
      </c>
      <c r="E1537" s="180" t="s">
        <v>2253</v>
      </c>
      <c r="F1537" s="180"/>
      <c r="G1537" s="180"/>
      <c r="H1537" s="180">
        <f t="shared" si="97"/>
        <v>0</v>
      </c>
      <c r="I1537" s="181">
        <f t="shared" si="98"/>
        <v>0</v>
      </c>
      <c r="J1537" s="182">
        <f t="shared" si="99"/>
        <v>0</v>
      </c>
      <c r="K1537" s="180">
        <f t="shared" si="100"/>
        <v>0</v>
      </c>
      <c r="L1537" s="183"/>
      <c r="M1537" s="184"/>
    </row>
    <row r="1538" spans="1:13" ht="20.399999999999999">
      <c r="A1538" s="185" t="s">
        <v>2254</v>
      </c>
      <c r="B1538" s="186"/>
      <c r="C1538" s="218" t="s">
        <v>2255</v>
      </c>
      <c r="D1538" s="188" t="s">
        <v>49</v>
      </c>
      <c r="E1538" s="180" t="s">
        <v>2256</v>
      </c>
      <c r="F1538" s="180"/>
      <c r="G1538" s="180"/>
      <c r="H1538" s="180">
        <f t="shared" si="97"/>
        <v>0</v>
      </c>
      <c r="I1538" s="181">
        <f t="shared" si="98"/>
        <v>0</v>
      </c>
      <c r="J1538" s="182">
        <f t="shared" si="99"/>
        <v>0</v>
      </c>
      <c r="K1538" s="180">
        <f t="shared" si="100"/>
        <v>0</v>
      </c>
      <c r="L1538" s="183"/>
      <c r="M1538" s="184"/>
    </row>
    <row r="1539" spans="1:13" ht="40.799999999999997">
      <c r="A1539" s="185" t="s">
        <v>2257</v>
      </c>
      <c r="B1539" s="186"/>
      <c r="C1539" s="218" t="s">
        <v>2258</v>
      </c>
      <c r="D1539" s="188" t="s">
        <v>203</v>
      </c>
      <c r="E1539" s="180" t="s">
        <v>196</v>
      </c>
      <c r="F1539" s="180"/>
      <c r="G1539" s="180"/>
      <c r="H1539" s="180">
        <f t="shared" si="97"/>
        <v>0</v>
      </c>
      <c r="I1539" s="181">
        <f t="shared" si="98"/>
        <v>0</v>
      </c>
      <c r="J1539" s="182">
        <f t="shared" si="99"/>
        <v>0</v>
      </c>
      <c r="K1539" s="180">
        <f t="shared" si="100"/>
        <v>0</v>
      </c>
      <c r="L1539" s="183"/>
      <c r="M1539" s="184"/>
    </row>
    <row r="1540" spans="1:13" ht="20.399999999999999">
      <c r="A1540" s="185" t="s">
        <v>2259</v>
      </c>
      <c r="B1540" s="186"/>
      <c r="C1540" s="218" t="s">
        <v>2260</v>
      </c>
      <c r="D1540" s="188" t="s">
        <v>288</v>
      </c>
      <c r="E1540" s="180" t="s">
        <v>2261</v>
      </c>
      <c r="F1540" s="180"/>
      <c r="G1540" s="180"/>
      <c r="H1540" s="180">
        <f t="shared" si="97"/>
        <v>0</v>
      </c>
      <c r="I1540" s="181">
        <f t="shared" si="98"/>
        <v>0</v>
      </c>
      <c r="J1540" s="182">
        <f t="shared" si="99"/>
        <v>0</v>
      </c>
      <c r="K1540" s="180">
        <f t="shared" si="100"/>
        <v>0</v>
      </c>
      <c r="L1540" s="183"/>
      <c r="M1540" s="184"/>
    </row>
    <row r="1541" spans="1:13">
      <c r="A1541" s="185" t="s">
        <v>2262</v>
      </c>
      <c r="B1541" s="186"/>
      <c r="C1541" s="218" t="s">
        <v>2263</v>
      </c>
      <c r="D1541" s="188" t="s">
        <v>288</v>
      </c>
      <c r="E1541" s="180" t="s">
        <v>2230</v>
      </c>
      <c r="F1541" s="180"/>
      <c r="G1541" s="180"/>
      <c r="H1541" s="180">
        <f t="shared" si="97"/>
        <v>0</v>
      </c>
      <c r="I1541" s="181">
        <f t="shared" si="98"/>
        <v>0</v>
      </c>
      <c r="J1541" s="182">
        <f t="shared" si="99"/>
        <v>0</v>
      </c>
      <c r="K1541" s="180">
        <f t="shared" si="100"/>
        <v>0</v>
      </c>
      <c r="L1541" s="183"/>
      <c r="M1541" s="184"/>
    </row>
    <row r="1542" spans="1:13" ht="20.399999999999999">
      <c r="A1542" s="185" t="s">
        <v>2264</v>
      </c>
      <c r="B1542" s="186"/>
      <c r="C1542" s="218" t="s">
        <v>2265</v>
      </c>
      <c r="D1542" s="188" t="s">
        <v>288</v>
      </c>
      <c r="E1542" s="180" t="s">
        <v>2266</v>
      </c>
      <c r="F1542" s="180"/>
      <c r="G1542" s="180"/>
      <c r="H1542" s="180">
        <f t="shared" si="97"/>
        <v>0</v>
      </c>
      <c r="I1542" s="181">
        <f t="shared" si="98"/>
        <v>0</v>
      </c>
      <c r="J1542" s="182">
        <f t="shared" si="99"/>
        <v>0</v>
      </c>
      <c r="K1542" s="180">
        <f t="shared" si="100"/>
        <v>0</v>
      </c>
      <c r="L1542" s="183"/>
      <c r="M1542" s="184"/>
    </row>
    <row r="1543" spans="1:13">
      <c r="A1543" s="185"/>
      <c r="B1543" s="186"/>
      <c r="C1543" s="218"/>
      <c r="D1543" s="188"/>
      <c r="E1543" s="180"/>
      <c r="F1543" s="180"/>
      <c r="G1543" s="180"/>
      <c r="H1543" s="180"/>
      <c r="I1543" s="181"/>
      <c r="J1543" s="182"/>
      <c r="K1543" s="180"/>
      <c r="L1543" s="183"/>
      <c r="M1543" s="184"/>
    </row>
    <row r="1544" spans="1:13">
      <c r="A1544" s="175" t="s">
        <v>2267</v>
      </c>
      <c r="B1544" s="188"/>
      <c r="C1544" s="191" t="s">
        <v>2268</v>
      </c>
      <c r="D1544" s="188"/>
      <c r="E1544" s="180"/>
      <c r="F1544" s="180"/>
      <c r="G1544" s="180"/>
      <c r="H1544" s="180"/>
      <c r="I1544" s="181"/>
      <c r="J1544" s="182"/>
      <c r="K1544" s="180"/>
      <c r="L1544" s="183"/>
      <c r="M1544" s="184"/>
    </row>
    <row r="1545" spans="1:13">
      <c r="A1545" s="185" t="s">
        <v>2269</v>
      </c>
      <c r="B1545" s="188"/>
      <c r="C1545" s="218" t="s">
        <v>2270</v>
      </c>
      <c r="D1545" s="188" t="s">
        <v>288</v>
      </c>
      <c r="E1545" s="180" t="s">
        <v>2271</v>
      </c>
      <c r="F1545" s="180"/>
      <c r="G1545" s="180"/>
      <c r="H1545" s="180">
        <f t="shared" ref="H1545:H1551" si="101">F1545+G1545</f>
        <v>0</v>
      </c>
      <c r="I1545" s="181">
        <f t="shared" ref="I1545:I1551" si="102">E1545*F1545</f>
        <v>0</v>
      </c>
      <c r="J1545" s="182">
        <f t="shared" ref="J1545:J1551" si="103">G1545*E1545</f>
        <v>0</v>
      </c>
      <c r="K1545" s="180">
        <f t="shared" ref="K1545:K1551" si="104">I1545+J1545</f>
        <v>0</v>
      </c>
      <c r="L1545" s="183"/>
      <c r="M1545" s="184"/>
    </row>
    <row r="1546" spans="1:13" ht="20.399999999999999">
      <c r="A1546" s="185" t="s">
        <v>2272</v>
      </c>
      <c r="B1546" s="186"/>
      <c r="C1546" s="218" t="s">
        <v>2273</v>
      </c>
      <c r="D1546" s="188" t="s">
        <v>2274</v>
      </c>
      <c r="E1546" s="222" t="s">
        <v>2083</v>
      </c>
      <c r="F1546" s="180"/>
      <c r="G1546" s="180"/>
      <c r="H1546" s="180">
        <f t="shared" si="101"/>
        <v>0</v>
      </c>
      <c r="I1546" s="181">
        <f t="shared" si="102"/>
        <v>0</v>
      </c>
      <c r="J1546" s="182">
        <f t="shared" si="103"/>
        <v>0</v>
      </c>
      <c r="K1546" s="180">
        <f t="shared" si="104"/>
        <v>0</v>
      </c>
      <c r="L1546" s="183"/>
      <c r="M1546" s="184"/>
    </row>
    <row r="1547" spans="1:13">
      <c r="A1547" s="185" t="s">
        <v>2275</v>
      </c>
      <c r="B1547" s="186"/>
      <c r="C1547" s="218" t="s">
        <v>2276</v>
      </c>
      <c r="D1547" s="188" t="s">
        <v>49</v>
      </c>
      <c r="E1547" s="222" t="s">
        <v>531</v>
      </c>
      <c r="F1547" s="180"/>
      <c r="G1547" s="180"/>
      <c r="H1547" s="180">
        <f t="shared" si="101"/>
        <v>0</v>
      </c>
      <c r="I1547" s="181">
        <f t="shared" si="102"/>
        <v>0</v>
      </c>
      <c r="J1547" s="182">
        <f t="shared" si="103"/>
        <v>0</v>
      </c>
      <c r="K1547" s="180">
        <f t="shared" si="104"/>
        <v>0</v>
      </c>
      <c r="L1547" s="183"/>
      <c r="M1547" s="184"/>
    </row>
    <row r="1548" spans="1:13">
      <c r="A1548" s="185" t="s">
        <v>2277</v>
      </c>
      <c r="B1548" s="186"/>
      <c r="C1548" s="218" t="s">
        <v>2278</v>
      </c>
      <c r="D1548" s="188" t="s">
        <v>49</v>
      </c>
      <c r="E1548" s="222" t="s">
        <v>531</v>
      </c>
      <c r="F1548" s="180"/>
      <c r="G1548" s="180"/>
      <c r="H1548" s="180">
        <f t="shared" si="101"/>
        <v>0</v>
      </c>
      <c r="I1548" s="181">
        <f t="shared" si="102"/>
        <v>0</v>
      </c>
      <c r="J1548" s="182">
        <f t="shared" si="103"/>
        <v>0</v>
      </c>
      <c r="K1548" s="180">
        <f t="shared" si="104"/>
        <v>0</v>
      </c>
      <c r="L1548" s="183"/>
      <c r="M1548" s="184"/>
    </row>
    <row r="1549" spans="1:13">
      <c r="A1549" s="185" t="s">
        <v>2279</v>
      </c>
      <c r="B1549" s="186"/>
      <c r="C1549" s="218" t="s">
        <v>2280</v>
      </c>
      <c r="D1549" s="188" t="s">
        <v>49</v>
      </c>
      <c r="E1549" s="222" t="s">
        <v>531</v>
      </c>
      <c r="F1549" s="180"/>
      <c r="G1549" s="180"/>
      <c r="H1549" s="180">
        <f t="shared" si="101"/>
        <v>0</v>
      </c>
      <c r="I1549" s="181">
        <f t="shared" si="102"/>
        <v>0</v>
      </c>
      <c r="J1549" s="182">
        <f t="shared" si="103"/>
        <v>0</v>
      </c>
      <c r="K1549" s="180">
        <f t="shared" si="104"/>
        <v>0</v>
      </c>
      <c r="L1549" s="183"/>
      <c r="M1549" s="184"/>
    </row>
    <row r="1550" spans="1:13">
      <c r="A1550" s="185" t="s">
        <v>2281</v>
      </c>
      <c r="B1550" s="186"/>
      <c r="C1550" s="218" t="s">
        <v>2282</v>
      </c>
      <c r="D1550" s="188" t="s">
        <v>49</v>
      </c>
      <c r="E1550" s="222" t="s">
        <v>1808</v>
      </c>
      <c r="F1550" s="180"/>
      <c r="G1550" s="180"/>
      <c r="H1550" s="180">
        <f t="shared" si="101"/>
        <v>0</v>
      </c>
      <c r="I1550" s="181">
        <f t="shared" si="102"/>
        <v>0</v>
      </c>
      <c r="J1550" s="182">
        <f t="shared" si="103"/>
        <v>0</v>
      </c>
      <c r="K1550" s="180">
        <f t="shared" si="104"/>
        <v>0</v>
      </c>
      <c r="L1550" s="183"/>
      <c r="M1550" s="184"/>
    </row>
    <row r="1551" spans="1:13">
      <c r="A1551" s="185" t="s">
        <v>2283</v>
      </c>
      <c r="B1551" s="186"/>
      <c r="C1551" s="218" t="s">
        <v>2284</v>
      </c>
      <c r="D1551" s="188" t="s">
        <v>248</v>
      </c>
      <c r="E1551" s="222" t="s">
        <v>196</v>
      </c>
      <c r="F1551" s="180"/>
      <c r="G1551" s="180"/>
      <c r="H1551" s="180">
        <f t="shared" si="101"/>
        <v>0</v>
      </c>
      <c r="I1551" s="181">
        <f t="shared" si="102"/>
        <v>0</v>
      </c>
      <c r="J1551" s="182">
        <f t="shared" si="103"/>
        <v>0</v>
      </c>
      <c r="K1551" s="180">
        <f t="shared" si="104"/>
        <v>0</v>
      </c>
      <c r="L1551" s="183"/>
      <c r="M1551" s="184"/>
    </row>
    <row r="1552" spans="1:13">
      <c r="A1552" s="185"/>
      <c r="B1552" s="186"/>
      <c r="C1552" s="218"/>
      <c r="D1552" s="188"/>
      <c r="E1552" s="222"/>
      <c r="F1552" s="180"/>
      <c r="G1552" s="180"/>
      <c r="H1552" s="180"/>
      <c r="I1552" s="181"/>
      <c r="J1552" s="182"/>
      <c r="K1552" s="180"/>
      <c r="L1552" s="183"/>
      <c r="M1552" s="184"/>
    </row>
    <row r="1553" spans="1:13">
      <c r="A1553" s="175" t="s">
        <v>2285</v>
      </c>
      <c r="B1553" s="186"/>
      <c r="C1553" s="191" t="s">
        <v>2286</v>
      </c>
      <c r="D1553" s="188"/>
      <c r="E1553" s="222"/>
      <c r="F1553" s="180"/>
      <c r="G1553" s="180"/>
      <c r="H1553" s="180"/>
      <c r="I1553" s="181"/>
      <c r="J1553" s="182"/>
      <c r="K1553" s="180"/>
      <c r="L1553" s="183"/>
      <c r="M1553" s="184"/>
    </row>
    <row r="1554" spans="1:13">
      <c r="A1554" s="185" t="s">
        <v>2287</v>
      </c>
      <c r="B1554" s="186"/>
      <c r="C1554" s="218" t="s">
        <v>2288</v>
      </c>
      <c r="D1554" s="188" t="s">
        <v>288</v>
      </c>
      <c r="E1554" s="222" t="s">
        <v>2271</v>
      </c>
      <c r="F1554" s="180"/>
      <c r="G1554" s="180"/>
      <c r="H1554" s="180">
        <f t="shared" ref="H1554:H1567" si="105">F1554+G1554</f>
        <v>0</v>
      </c>
      <c r="I1554" s="181">
        <f t="shared" ref="I1554:I1567" si="106">E1554*F1554</f>
        <v>0</v>
      </c>
      <c r="J1554" s="182">
        <f t="shared" ref="J1554:J1567" si="107">G1554*E1554</f>
        <v>0</v>
      </c>
      <c r="K1554" s="180">
        <f t="shared" ref="K1554:K1567" si="108">I1554+J1554</f>
        <v>0</v>
      </c>
      <c r="L1554" s="183"/>
      <c r="M1554" s="184"/>
    </row>
    <row r="1555" spans="1:13">
      <c r="A1555" s="185" t="s">
        <v>2289</v>
      </c>
      <c r="B1555" s="186"/>
      <c r="C1555" s="218" t="s">
        <v>2290</v>
      </c>
      <c r="D1555" s="188" t="s">
        <v>49</v>
      </c>
      <c r="E1555" s="222" t="s">
        <v>194</v>
      </c>
      <c r="F1555" s="180"/>
      <c r="G1555" s="180"/>
      <c r="H1555" s="180">
        <f t="shared" si="105"/>
        <v>0</v>
      </c>
      <c r="I1555" s="181">
        <f t="shared" si="106"/>
        <v>0</v>
      </c>
      <c r="J1555" s="182">
        <f t="shared" si="107"/>
        <v>0</v>
      </c>
      <c r="K1555" s="180">
        <f t="shared" si="108"/>
        <v>0</v>
      </c>
      <c r="L1555" s="183"/>
      <c r="M1555" s="184"/>
    </row>
    <row r="1556" spans="1:13">
      <c r="A1556" s="185" t="s">
        <v>2291</v>
      </c>
      <c r="B1556" s="186"/>
      <c r="C1556" s="218" t="s">
        <v>2292</v>
      </c>
      <c r="D1556" s="188" t="s">
        <v>288</v>
      </c>
      <c r="E1556" s="222" t="s">
        <v>799</v>
      </c>
      <c r="F1556" s="180"/>
      <c r="G1556" s="180"/>
      <c r="H1556" s="180">
        <f t="shared" si="105"/>
        <v>0</v>
      </c>
      <c r="I1556" s="181">
        <f t="shared" si="106"/>
        <v>0</v>
      </c>
      <c r="J1556" s="182">
        <f t="shared" si="107"/>
        <v>0</v>
      </c>
      <c r="K1556" s="180">
        <f t="shared" si="108"/>
        <v>0</v>
      </c>
      <c r="L1556" s="183"/>
      <c r="M1556" s="184"/>
    </row>
    <row r="1557" spans="1:13">
      <c r="A1557" s="185" t="s">
        <v>2293</v>
      </c>
      <c r="B1557" s="186"/>
      <c r="C1557" s="218" t="s">
        <v>2294</v>
      </c>
      <c r="D1557" s="188" t="s">
        <v>288</v>
      </c>
      <c r="E1557" s="222" t="s">
        <v>531</v>
      </c>
      <c r="F1557" s="180"/>
      <c r="G1557" s="180"/>
      <c r="H1557" s="180">
        <f t="shared" si="105"/>
        <v>0</v>
      </c>
      <c r="I1557" s="181">
        <f t="shared" si="106"/>
        <v>0</v>
      </c>
      <c r="J1557" s="182">
        <f t="shared" si="107"/>
        <v>0</v>
      </c>
      <c r="K1557" s="180">
        <f t="shared" si="108"/>
        <v>0</v>
      </c>
      <c r="L1557" s="183"/>
      <c r="M1557" s="184"/>
    </row>
    <row r="1558" spans="1:13">
      <c r="A1558" s="185" t="s">
        <v>2295</v>
      </c>
      <c r="B1558" s="186"/>
      <c r="C1558" s="218" t="s">
        <v>2296</v>
      </c>
      <c r="D1558" s="188" t="s">
        <v>288</v>
      </c>
      <c r="E1558" s="222" t="s">
        <v>799</v>
      </c>
      <c r="F1558" s="180"/>
      <c r="G1558" s="180"/>
      <c r="H1558" s="180">
        <f t="shared" si="105"/>
        <v>0</v>
      </c>
      <c r="I1558" s="181">
        <f t="shared" si="106"/>
        <v>0</v>
      </c>
      <c r="J1558" s="182">
        <f t="shared" si="107"/>
        <v>0</v>
      </c>
      <c r="K1558" s="180">
        <f t="shared" si="108"/>
        <v>0</v>
      </c>
      <c r="L1558" s="183"/>
      <c r="M1558" s="184"/>
    </row>
    <row r="1559" spans="1:13">
      <c r="A1559" s="185" t="s">
        <v>2297</v>
      </c>
      <c r="B1559" s="186"/>
      <c r="C1559" s="218" t="s">
        <v>2298</v>
      </c>
      <c r="D1559" s="188" t="s">
        <v>288</v>
      </c>
      <c r="E1559" s="222" t="s">
        <v>799</v>
      </c>
      <c r="F1559" s="180"/>
      <c r="G1559" s="180"/>
      <c r="H1559" s="180">
        <f t="shared" si="105"/>
        <v>0</v>
      </c>
      <c r="I1559" s="181">
        <f t="shared" si="106"/>
        <v>0</v>
      </c>
      <c r="J1559" s="182">
        <f t="shared" si="107"/>
        <v>0</v>
      </c>
      <c r="K1559" s="180">
        <f t="shared" si="108"/>
        <v>0</v>
      </c>
      <c r="L1559" s="183"/>
      <c r="M1559" s="184"/>
    </row>
    <row r="1560" spans="1:13">
      <c r="A1560" s="185" t="s">
        <v>2299</v>
      </c>
      <c r="B1560" s="186"/>
      <c r="C1560" s="218" t="s">
        <v>2300</v>
      </c>
      <c r="D1560" s="188" t="s">
        <v>49</v>
      </c>
      <c r="E1560" s="222" t="s">
        <v>2230</v>
      </c>
      <c r="F1560" s="180"/>
      <c r="G1560" s="180"/>
      <c r="H1560" s="180">
        <f t="shared" si="105"/>
        <v>0</v>
      </c>
      <c r="I1560" s="181">
        <f t="shared" si="106"/>
        <v>0</v>
      </c>
      <c r="J1560" s="182">
        <f t="shared" si="107"/>
        <v>0</v>
      </c>
      <c r="K1560" s="180">
        <f t="shared" si="108"/>
        <v>0</v>
      </c>
      <c r="L1560" s="183"/>
      <c r="M1560" s="184"/>
    </row>
    <row r="1561" spans="1:13">
      <c r="A1561" s="185" t="s">
        <v>2301</v>
      </c>
      <c r="B1561" s="186"/>
      <c r="C1561" s="218" t="s">
        <v>2284</v>
      </c>
      <c r="D1561" s="188" t="s">
        <v>248</v>
      </c>
      <c r="E1561" s="222" t="s">
        <v>196</v>
      </c>
      <c r="F1561" s="180"/>
      <c r="G1561" s="180"/>
      <c r="H1561" s="180">
        <f t="shared" si="105"/>
        <v>0</v>
      </c>
      <c r="I1561" s="181">
        <f t="shared" si="106"/>
        <v>0</v>
      </c>
      <c r="J1561" s="182">
        <f t="shared" si="107"/>
        <v>0</v>
      </c>
      <c r="K1561" s="180">
        <f t="shared" si="108"/>
        <v>0</v>
      </c>
      <c r="L1561" s="183"/>
      <c r="M1561" s="184"/>
    </row>
    <row r="1562" spans="1:13">
      <c r="A1562" s="185" t="s">
        <v>2302</v>
      </c>
      <c r="B1562" s="186"/>
      <c r="C1562" s="218" t="s">
        <v>2303</v>
      </c>
      <c r="D1562" s="188" t="s">
        <v>49</v>
      </c>
      <c r="E1562" s="222" t="s">
        <v>194</v>
      </c>
      <c r="F1562" s="180"/>
      <c r="G1562" s="180"/>
      <c r="H1562" s="180">
        <f t="shared" si="105"/>
        <v>0</v>
      </c>
      <c r="I1562" s="181">
        <f t="shared" si="106"/>
        <v>0</v>
      </c>
      <c r="J1562" s="182">
        <f t="shared" si="107"/>
        <v>0</v>
      </c>
      <c r="K1562" s="180">
        <f t="shared" si="108"/>
        <v>0</v>
      </c>
      <c r="L1562" s="183"/>
      <c r="M1562" s="184"/>
    </row>
    <row r="1563" spans="1:13">
      <c r="A1563" s="185" t="s">
        <v>2304</v>
      </c>
      <c r="B1563" s="186"/>
      <c r="C1563" s="218" t="s">
        <v>2305</v>
      </c>
      <c r="D1563" s="188" t="s">
        <v>288</v>
      </c>
      <c r="E1563" s="222" t="s">
        <v>2306</v>
      </c>
      <c r="F1563" s="180"/>
      <c r="G1563" s="180"/>
      <c r="H1563" s="180">
        <f t="shared" si="105"/>
        <v>0</v>
      </c>
      <c r="I1563" s="181">
        <f t="shared" si="106"/>
        <v>0</v>
      </c>
      <c r="J1563" s="182">
        <f t="shared" si="107"/>
        <v>0</v>
      </c>
      <c r="K1563" s="180">
        <f t="shared" si="108"/>
        <v>0</v>
      </c>
      <c r="L1563" s="183"/>
      <c r="M1563" s="184"/>
    </row>
    <row r="1564" spans="1:13">
      <c r="A1564" s="185" t="s">
        <v>2307</v>
      </c>
      <c r="B1564" s="186"/>
      <c r="C1564" s="218" t="s">
        <v>2308</v>
      </c>
      <c r="D1564" s="188" t="s">
        <v>49</v>
      </c>
      <c r="E1564" s="222" t="s">
        <v>2306</v>
      </c>
      <c r="F1564" s="180"/>
      <c r="G1564" s="180"/>
      <c r="H1564" s="180">
        <f t="shared" si="105"/>
        <v>0</v>
      </c>
      <c r="I1564" s="181">
        <f t="shared" si="106"/>
        <v>0</v>
      </c>
      <c r="J1564" s="182">
        <f t="shared" si="107"/>
        <v>0</v>
      </c>
      <c r="K1564" s="180">
        <f t="shared" si="108"/>
        <v>0</v>
      </c>
      <c r="L1564" s="183"/>
      <c r="M1564" s="184"/>
    </row>
    <row r="1565" spans="1:13">
      <c r="A1565" s="185" t="s">
        <v>2309</v>
      </c>
      <c r="B1565" s="186"/>
      <c r="C1565" s="218" t="s">
        <v>2310</v>
      </c>
      <c r="D1565" s="188" t="s">
        <v>49</v>
      </c>
      <c r="E1565" s="222" t="s">
        <v>531</v>
      </c>
      <c r="F1565" s="180"/>
      <c r="G1565" s="180"/>
      <c r="H1565" s="180">
        <f t="shared" si="105"/>
        <v>0</v>
      </c>
      <c r="I1565" s="181">
        <f t="shared" si="106"/>
        <v>0</v>
      </c>
      <c r="J1565" s="182">
        <f t="shared" si="107"/>
        <v>0</v>
      </c>
      <c r="K1565" s="180">
        <f t="shared" si="108"/>
        <v>0</v>
      </c>
      <c r="L1565" s="183"/>
      <c r="M1565" s="184"/>
    </row>
    <row r="1566" spans="1:13">
      <c r="A1566" s="185" t="s">
        <v>2311</v>
      </c>
      <c r="B1566" s="186"/>
      <c r="C1566" s="218" t="s">
        <v>2312</v>
      </c>
      <c r="D1566" s="188" t="s">
        <v>49</v>
      </c>
      <c r="E1566" s="222" t="s">
        <v>531</v>
      </c>
      <c r="F1566" s="180"/>
      <c r="G1566" s="180"/>
      <c r="H1566" s="180">
        <f t="shared" si="105"/>
        <v>0</v>
      </c>
      <c r="I1566" s="181">
        <f t="shared" si="106"/>
        <v>0</v>
      </c>
      <c r="J1566" s="182">
        <f t="shared" si="107"/>
        <v>0</v>
      </c>
      <c r="K1566" s="180">
        <f t="shared" si="108"/>
        <v>0</v>
      </c>
      <c r="L1566" s="183"/>
      <c r="M1566" s="184"/>
    </row>
    <row r="1567" spans="1:13">
      <c r="A1567" s="185" t="s">
        <v>2313</v>
      </c>
      <c r="B1567" s="186"/>
      <c r="C1567" s="218" t="s">
        <v>2314</v>
      </c>
      <c r="D1567" s="188" t="s">
        <v>288</v>
      </c>
      <c r="E1567" s="222" t="s">
        <v>2271</v>
      </c>
      <c r="F1567" s="180"/>
      <c r="G1567" s="180"/>
      <c r="H1567" s="180">
        <f t="shared" si="105"/>
        <v>0</v>
      </c>
      <c r="I1567" s="181">
        <f t="shared" si="106"/>
        <v>0</v>
      </c>
      <c r="J1567" s="182">
        <f t="shared" si="107"/>
        <v>0</v>
      </c>
      <c r="K1567" s="180">
        <f t="shared" si="108"/>
        <v>0</v>
      </c>
      <c r="L1567" s="183"/>
      <c r="M1567" s="184"/>
    </row>
    <row r="1568" spans="1:13" ht="15" thickBot="1">
      <c r="A1568" s="223"/>
      <c r="B1568" s="193"/>
      <c r="C1568" s="194"/>
      <c r="D1568" s="224"/>
      <c r="E1568" s="225"/>
      <c r="F1568" s="226"/>
      <c r="G1568" s="227"/>
      <c r="H1568" s="228"/>
      <c r="I1568" s="229"/>
      <c r="J1568" s="230"/>
      <c r="K1568" s="228"/>
      <c r="L1568" s="231"/>
      <c r="M1568" s="232"/>
    </row>
    <row r="1569" spans="1:13" ht="15" thickBot="1">
      <c r="A1569" s="233"/>
      <c r="B1569" s="202">
        <v>42037</v>
      </c>
      <c r="C1569" s="234" t="s">
        <v>2315</v>
      </c>
      <c r="D1569" s="235"/>
      <c r="E1569" s="236"/>
      <c r="F1569" s="237"/>
      <c r="G1569" s="237"/>
      <c r="H1569" s="237"/>
      <c r="I1569" s="238"/>
      <c r="J1569" s="239"/>
      <c r="K1569" s="237"/>
      <c r="L1569" s="203">
        <f>SUBTOTAL(9,L1570:L1587)</f>
        <v>0</v>
      </c>
      <c r="M1569" s="240"/>
    </row>
    <row r="1570" spans="1:13" ht="30.6">
      <c r="A1570" s="223" t="s">
        <v>2316</v>
      </c>
      <c r="B1570" s="193"/>
      <c r="C1570" s="218" t="s">
        <v>2317</v>
      </c>
      <c r="D1570" s="241" t="s">
        <v>203</v>
      </c>
      <c r="E1570" s="225" t="s">
        <v>196</v>
      </c>
      <c r="F1570" s="226"/>
      <c r="G1570" s="227"/>
      <c r="H1570" s="180">
        <f t="shared" ref="H1570:H1587" si="109">F1570+G1570</f>
        <v>0</v>
      </c>
      <c r="I1570" s="181">
        <f t="shared" ref="I1570:I1587" si="110">E1570*F1570</f>
        <v>0</v>
      </c>
      <c r="J1570" s="182">
        <f t="shared" ref="J1570:J1587" si="111">G1570*E1570</f>
        <v>0</v>
      </c>
      <c r="K1570" s="180">
        <f t="shared" ref="K1570:K1587" si="112">I1570+J1570</f>
        <v>0</v>
      </c>
      <c r="L1570" s="231"/>
      <c r="M1570" s="232"/>
    </row>
    <row r="1571" spans="1:13">
      <c r="A1571" s="185" t="s">
        <v>2318</v>
      </c>
      <c r="B1571" s="186"/>
      <c r="C1571" s="218" t="s">
        <v>2319</v>
      </c>
      <c r="D1571" s="241" t="s">
        <v>203</v>
      </c>
      <c r="E1571" s="222" t="s">
        <v>196</v>
      </c>
      <c r="F1571" s="180"/>
      <c r="G1571" s="180"/>
      <c r="H1571" s="180">
        <f t="shared" si="109"/>
        <v>0</v>
      </c>
      <c r="I1571" s="181">
        <f t="shared" si="110"/>
        <v>0</v>
      </c>
      <c r="J1571" s="182">
        <f t="shared" si="111"/>
        <v>0</v>
      </c>
      <c r="K1571" s="180">
        <f t="shared" si="112"/>
        <v>0</v>
      </c>
      <c r="L1571" s="183"/>
      <c r="M1571" s="184"/>
    </row>
    <row r="1572" spans="1:13">
      <c r="A1572" s="223" t="s">
        <v>2320</v>
      </c>
      <c r="B1572" s="193"/>
      <c r="C1572" s="218" t="s">
        <v>2321</v>
      </c>
      <c r="D1572" s="241" t="s">
        <v>49</v>
      </c>
      <c r="E1572" s="225" t="s">
        <v>1508</v>
      </c>
      <c r="F1572" s="226"/>
      <c r="G1572" s="227"/>
      <c r="H1572" s="180">
        <f t="shared" si="109"/>
        <v>0</v>
      </c>
      <c r="I1572" s="181">
        <f t="shared" si="110"/>
        <v>0</v>
      </c>
      <c r="J1572" s="182">
        <f t="shared" si="111"/>
        <v>0</v>
      </c>
      <c r="K1572" s="180">
        <f t="shared" si="112"/>
        <v>0</v>
      </c>
      <c r="L1572" s="231"/>
      <c r="M1572" s="232"/>
    </row>
    <row r="1573" spans="1:13" ht="20.399999999999999">
      <c r="A1573" s="185" t="s">
        <v>2322</v>
      </c>
      <c r="B1573" s="193"/>
      <c r="C1573" s="218" t="s">
        <v>2323</v>
      </c>
      <c r="D1573" s="241" t="s">
        <v>49</v>
      </c>
      <c r="E1573" s="225" t="s">
        <v>2324</v>
      </c>
      <c r="F1573" s="226"/>
      <c r="G1573" s="227"/>
      <c r="H1573" s="180">
        <f t="shared" si="109"/>
        <v>0</v>
      </c>
      <c r="I1573" s="181">
        <f t="shared" si="110"/>
        <v>0</v>
      </c>
      <c r="J1573" s="182">
        <f t="shared" si="111"/>
        <v>0</v>
      </c>
      <c r="K1573" s="180">
        <f t="shared" si="112"/>
        <v>0</v>
      </c>
      <c r="L1573" s="231"/>
      <c r="M1573" s="232"/>
    </row>
    <row r="1574" spans="1:13">
      <c r="A1574" s="223" t="s">
        <v>2325</v>
      </c>
      <c r="B1574" s="193"/>
      <c r="C1574" s="218" t="s">
        <v>2326</v>
      </c>
      <c r="D1574" s="241" t="s">
        <v>49</v>
      </c>
      <c r="E1574" s="225" t="s">
        <v>2327</v>
      </c>
      <c r="F1574" s="226"/>
      <c r="G1574" s="227"/>
      <c r="H1574" s="180">
        <f t="shared" si="109"/>
        <v>0</v>
      </c>
      <c r="I1574" s="181">
        <f t="shared" si="110"/>
        <v>0</v>
      </c>
      <c r="J1574" s="182">
        <f t="shared" si="111"/>
        <v>0</v>
      </c>
      <c r="K1574" s="180">
        <f t="shared" si="112"/>
        <v>0</v>
      </c>
      <c r="L1574" s="231"/>
      <c r="M1574" s="232"/>
    </row>
    <row r="1575" spans="1:13">
      <c r="A1575" s="185" t="s">
        <v>2328</v>
      </c>
      <c r="B1575" s="193"/>
      <c r="C1575" s="218" t="s">
        <v>2329</v>
      </c>
      <c r="D1575" s="241" t="s">
        <v>288</v>
      </c>
      <c r="E1575" s="225" t="s">
        <v>2330</v>
      </c>
      <c r="F1575" s="226"/>
      <c r="G1575" s="227"/>
      <c r="H1575" s="180">
        <f t="shared" si="109"/>
        <v>0</v>
      </c>
      <c r="I1575" s="181">
        <f t="shared" si="110"/>
        <v>0</v>
      </c>
      <c r="J1575" s="182">
        <f t="shared" si="111"/>
        <v>0</v>
      </c>
      <c r="K1575" s="180">
        <f t="shared" si="112"/>
        <v>0</v>
      </c>
      <c r="L1575" s="231"/>
      <c r="M1575" s="232"/>
    </row>
    <row r="1576" spans="1:13" ht="20.399999999999999">
      <c r="A1576" s="223" t="s">
        <v>2331</v>
      </c>
      <c r="B1576" s="193"/>
      <c r="C1576" s="218" t="s">
        <v>2332</v>
      </c>
      <c r="D1576" s="241" t="s">
        <v>288</v>
      </c>
      <c r="E1576" s="225" t="s">
        <v>2333</v>
      </c>
      <c r="F1576" s="226"/>
      <c r="G1576" s="227"/>
      <c r="H1576" s="180">
        <f t="shared" si="109"/>
        <v>0</v>
      </c>
      <c r="I1576" s="181">
        <f t="shared" si="110"/>
        <v>0</v>
      </c>
      <c r="J1576" s="182">
        <f t="shared" si="111"/>
        <v>0</v>
      </c>
      <c r="K1576" s="180">
        <f t="shared" si="112"/>
        <v>0</v>
      </c>
      <c r="L1576" s="231"/>
      <c r="M1576" s="232"/>
    </row>
    <row r="1577" spans="1:13" ht="20.399999999999999">
      <c r="A1577" s="185" t="s">
        <v>2334</v>
      </c>
      <c r="B1577" s="193"/>
      <c r="C1577" s="218" t="s">
        <v>2335</v>
      </c>
      <c r="D1577" s="241" t="s">
        <v>288</v>
      </c>
      <c r="E1577" s="225" t="s">
        <v>2336</v>
      </c>
      <c r="F1577" s="226"/>
      <c r="G1577" s="227"/>
      <c r="H1577" s="180">
        <f t="shared" si="109"/>
        <v>0</v>
      </c>
      <c r="I1577" s="181">
        <f t="shared" si="110"/>
        <v>0</v>
      </c>
      <c r="J1577" s="182">
        <f t="shared" si="111"/>
        <v>0</v>
      </c>
      <c r="K1577" s="180">
        <f t="shared" si="112"/>
        <v>0</v>
      </c>
      <c r="L1577" s="231"/>
      <c r="M1577" s="232"/>
    </row>
    <row r="1578" spans="1:13" ht="20.399999999999999">
      <c r="A1578" s="223" t="s">
        <v>2337</v>
      </c>
      <c r="B1578" s="193"/>
      <c r="C1578" s="218" t="s">
        <v>2338</v>
      </c>
      <c r="D1578" s="241" t="s">
        <v>288</v>
      </c>
      <c r="E1578" s="225" t="s">
        <v>2339</v>
      </c>
      <c r="F1578" s="226"/>
      <c r="G1578" s="227"/>
      <c r="H1578" s="180">
        <f t="shared" si="109"/>
        <v>0</v>
      </c>
      <c r="I1578" s="181">
        <f t="shared" si="110"/>
        <v>0</v>
      </c>
      <c r="J1578" s="182">
        <f t="shared" si="111"/>
        <v>0</v>
      </c>
      <c r="K1578" s="180">
        <f t="shared" si="112"/>
        <v>0</v>
      </c>
      <c r="L1578" s="231"/>
      <c r="M1578" s="232"/>
    </row>
    <row r="1579" spans="1:13" ht="20.399999999999999">
      <c r="A1579" s="185" t="s">
        <v>2340</v>
      </c>
      <c r="B1579" s="193"/>
      <c r="C1579" s="218" t="s">
        <v>2341</v>
      </c>
      <c r="D1579" s="241" t="s">
        <v>288</v>
      </c>
      <c r="E1579" s="225" t="s">
        <v>2342</v>
      </c>
      <c r="F1579" s="226"/>
      <c r="G1579" s="227"/>
      <c r="H1579" s="180">
        <f t="shared" si="109"/>
        <v>0</v>
      </c>
      <c r="I1579" s="181">
        <f t="shared" si="110"/>
        <v>0</v>
      </c>
      <c r="J1579" s="182">
        <f t="shared" si="111"/>
        <v>0</v>
      </c>
      <c r="K1579" s="180">
        <f t="shared" si="112"/>
        <v>0</v>
      </c>
      <c r="L1579" s="231"/>
      <c r="M1579" s="232"/>
    </row>
    <row r="1580" spans="1:13" ht="20.399999999999999">
      <c r="A1580" s="223" t="s">
        <v>2343</v>
      </c>
      <c r="B1580" s="193"/>
      <c r="C1580" s="218" t="s">
        <v>2344</v>
      </c>
      <c r="D1580" s="241" t="s">
        <v>288</v>
      </c>
      <c r="E1580" s="225" t="s">
        <v>2227</v>
      </c>
      <c r="F1580" s="226"/>
      <c r="G1580" s="227"/>
      <c r="H1580" s="180">
        <f t="shared" si="109"/>
        <v>0</v>
      </c>
      <c r="I1580" s="181">
        <f t="shared" si="110"/>
        <v>0</v>
      </c>
      <c r="J1580" s="182">
        <f t="shared" si="111"/>
        <v>0</v>
      </c>
      <c r="K1580" s="180">
        <f t="shared" si="112"/>
        <v>0</v>
      </c>
      <c r="L1580" s="231"/>
      <c r="M1580" s="232"/>
    </row>
    <row r="1581" spans="1:13">
      <c r="A1581" s="185" t="s">
        <v>2345</v>
      </c>
      <c r="B1581" s="193"/>
      <c r="C1581" s="218" t="s">
        <v>2346</v>
      </c>
      <c r="D1581" s="241" t="s">
        <v>49</v>
      </c>
      <c r="E1581" s="225">
        <v>4</v>
      </c>
      <c r="F1581" s="226"/>
      <c r="G1581" s="227"/>
      <c r="H1581" s="180">
        <f t="shared" si="109"/>
        <v>0</v>
      </c>
      <c r="I1581" s="181">
        <f t="shared" si="110"/>
        <v>0</v>
      </c>
      <c r="J1581" s="182">
        <f t="shared" si="111"/>
        <v>0</v>
      </c>
      <c r="K1581" s="180">
        <f t="shared" si="112"/>
        <v>0</v>
      </c>
      <c r="L1581" s="231"/>
      <c r="M1581" s="232"/>
    </row>
    <row r="1582" spans="1:13" ht="20.399999999999999">
      <c r="A1582" s="223" t="s">
        <v>2347</v>
      </c>
      <c r="B1582" s="193"/>
      <c r="C1582" s="218" t="s">
        <v>2348</v>
      </c>
      <c r="D1582" s="241" t="s">
        <v>49</v>
      </c>
      <c r="E1582" s="225">
        <v>16</v>
      </c>
      <c r="F1582" s="226"/>
      <c r="G1582" s="227"/>
      <c r="H1582" s="180">
        <f t="shared" si="109"/>
        <v>0</v>
      </c>
      <c r="I1582" s="181">
        <f t="shared" si="110"/>
        <v>0</v>
      </c>
      <c r="J1582" s="182">
        <f t="shared" si="111"/>
        <v>0</v>
      </c>
      <c r="K1582" s="180">
        <f t="shared" si="112"/>
        <v>0</v>
      </c>
      <c r="L1582" s="231"/>
      <c r="M1582" s="232"/>
    </row>
    <row r="1583" spans="1:13" ht="20.399999999999999">
      <c r="A1583" s="185" t="s">
        <v>2349</v>
      </c>
      <c r="B1583" s="193"/>
      <c r="C1583" s="218" t="s">
        <v>2350</v>
      </c>
      <c r="D1583" s="241" t="s">
        <v>49</v>
      </c>
      <c r="E1583" s="225">
        <v>4</v>
      </c>
      <c r="F1583" s="226"/>
      <c r="G1583" s="227"/>
      <c r="H1583" s="180">
        <f t="shared" si="109"/>
        <v>0</v>
      </c>
      <c r="I1583" s="181">
        <f t="shared" si="110"/>
        <v>0</v>
      </c>
      <c r="J1583" s="182">
        <f t="shared" si="111"/>
        <v>0</v>
      </c>
      <c r="K1583" s="180">
        <f t="shared" si="112"/>
        <v>0</v>
      </c>
      <c r="L1583" s="231"/>
      <c r="M1583" s="232"/>
    </row>
    <row r="1584" spans="1:13" ht="20.399999999999999">
      <c r="A1584" s="223" t="s">
        <v>2351</v>
      </c>
      <c r="B1584" s="193"/>
      <c r="C1584" s="218" t="s">
        <v>2352</v>
      </c>
      <c r="D1584" s="241" t="s">
        <v>49</v>
      </c>
      <c r="E1584" s="225">
        <v>314</v>
      </c>
      <c r="F1584" s="226"/>
      <c r="G1584" s="227"/>
      <c r="H1584" s="180">
        <f t="shared" si="109"/>
        <v>0</v>
      </c>
      <c r="I1584" s="181">
        <f t="shared" si="110"/>
        <v>0</v>
      </c>
      <c r="J1584" s="182">
        <f t="shared" si="111"/>
        <v>0</v>
      </c>
      <c r="K1584" s="180">
        <f t="shared" si="112"/>
        <v>0</v>
      </c>
      <c r="L1584" s="231"/>
      <c r="M1584" s="232"/>
    </row>
    <row r="1585" spans="1:13" ht="20.399999999999999">
      <c r="A1585" s="185" t="s">
        <v>2353</v>
      </c>
      <c r="B1585" s="193"/>
      <c r="C1585" s="218" t="s">
        <v>2354</v>
      </c>
      <c r="D1585" s="241" t="s">
        <v>49</v>
      </c>
      <c r="E1585" s="225">
        <v>446</v>
      </c>
      <c r="F1585" s="226"/>
      <c r="G1585" s="227"/>
      <c r="H1585" s="180">
        <f t="shared" si="109"/>
        <v>0</v>
      </c>
      <c r="I1585" s="181">
        <f t="shared" si="110"/>
        <v>0</v>
      </c>
      <c r="J1585" s="182">
        <f t="shared" si="111"/>
        <v>0</v>
      </c>
      <c r="K1585" s="180">
        <f t="shared" si="112"/>
        <v>0</v>
      </c>
      <c r="L1585" s="231"/>
      <c r="M1585" s="232"/>
    </row>
    <row r="1586" spans="1:13" ht="20.399999999999999">
      <c r="A1586" s="223" t="s">
        <v>2355</v>
      </c>
      <c r="B1586" s="193"/>
      <c r="C1586" s="218" t="s">
        <v>2356</v>
      </c>
      <c r="D1586" s="241" t="s">
        <v>49</v>
      </c>
      <c r="E1586" s="225">
        <v>8</v>
      </c>
      <c r="F1586" s="226"/>
      <c r="G1586" s="227"/>
      <c r="H1586" s="180">
        <f t="shared" si="109"/>
        <v>0</v>
      </c>
      <c r="I1586" s="181">
        <f t="shared" si="110"/>
        <v>0</v>
      </c>
      <c r="J1586" s="182">
        <f t="shared" si="111"/>
        <v>0</v>
      </c>
      <c r="K1586" s="180">
        <f t="shared" si="112"/>
        <v>0</v>
      </c>
      <c r="L1586" s="231"/>
      <c r="M1586" s="232"/>
    </row>
    <row r="1587" spans="1:13">
      <c r="A1587" s="185" t="s">
        <v>2357</v>
      </c>
      <c r="B1587" s="188"/>
      <c r="C1587" s="218" t="s">
        <v>2358</v>
      </c>
      <c r="D1587" s="241" t="s">
        <v>203</v>
      </c>
      <c r="E1587" s="225" t="s">
        <v>196</v>
      </c>
      <c r="F1587" s="226"/>
      <c r="G1587" s="242"/>
      <c r="H1587" s="180">
        <f t="shared" si="109"/>
        <v>0</v>
      </c>
      <c r="I1587" s="181">
        <f t="shared" si="110"/>
        <v>0</v>
      </c>
      <c r="J1587" s="182">
        <f t="shared" si="111"/>
        <v>0</v>
      </c>
      <c r="K1587" s="180">
        <f t="shared" si="112"/>
        <v>0</v>
      </c>
      <c r="L1587" s="243"/>
      <c r="M1587" s="244"/>
    </row>
    <row r="1588" spans="1:13" ht="15" thickBot="1">
      <c r="A1588" s="245"/>
      <c r="B1588" s="246"/>
      <c r="C1588" s="247"/>
      <c r="D1588" s="248"/>
      <c r="E1588" s="249"/>
      <c r="F1588" s="250"/>
      <c r="G1588" s="251"/>
      <c r="H1588" s="252"/>
      <c r="I1588" s="253"/>
      <c r="J1588" s="254"/>
      <c r="K1588" s="252"/>
      <c r="L1588" s="255"/>
      <c r="M1588" s="256"/>
    </row>
    <row r="1589" spans="1:13" ht="15" thickBot="1">
      <c r="A1589" s="233"/>
      <c r="B1589" s="168">
        <v>3</v>
      </c>
      <c r="C1589" s="234" t="s">
        <v>2359</v>
      </c>
      <c r="D1589" s="235"/>
      <c r="E1589" s="236"/>
      <c r="F1589" s="237"/>
      <c r="G1589" s="237"/>
      <c r="H1589" s="237"/>
      <c r="I1589" s="238"/>
      <c r="J1589" s="239"/>
      <c r="K1589" s="237"/>
      <c r="L1589" s="257"/>
      <c r="M1589" s="240"/>
    </row>
    <row r="1590" spans="1:13" ht="15" thickBot="1">
      <c r="A1590" s="258"/>
      <c r="B1590" s="259"/>
      <c r="C1590" s="260"/>
      <c r="D1590" s="259"/>
      <c r="E1590" s="261"/>
      <c r="F1590" s="262"/>
      <c r="G1590" s="262"/>
      <c r="H1590" s="262"/>
      <c r="I1590" s="263"/>
      <c r="J1590" s="264"/>
      <c r="K1590" s="262"/>
      <c r="L1590" s="265"/>
      <c r="M1590" s="266"/>
    </row>
    <row r="1591" spans="1:13" ht="15" thickBot="1">
      <c r="A1591" s="233"/>
      <c r="B1591" s="168">
        <v>4</v>
      </c>
      <c r="C1591" s="234" t="s">
        <v>2360</v>
      </c>
      <c r="D1591" s="235"/>
      <c r="E1591" s="236"/>
      <c r="F1591" s="237"/>
      <c r="G1591" s="237"/>
      <c r="H1591" s="237"/>
      <c r="I1591" s="238"/>
      <c r="J1591" s="239"/>
      <c r="K1591" s="237"/>
      <c r="L1591" s="257"/>
      <c r="M1591" s="240"/>
    </row>
    <row r="1592" spans="1:13" ht="15" thickBot="1">
      <c r="A1592" s="267"/>
      <c r="B1592" s="268"/>
      <c r="C1592" s="269"/>
      <c r="D1592" s="270"/>
      <c r="E1592" s="261"/>
      <c r="F1592" s="262"/>
      <c r="G1592" s="262"/>
      <c r="H1592" s="262"/>
      <c r="I1592" s="263"/>
      <c r="J1592" s="264"/>
      <c r="K1592" s="262"/>
      <c r="L1592" s="265"/>
      <c r="M1592" s="266"/>
    </row>
    <row r="1593" spans="1:13" ht="15" thickBot="1">
      <c r="A1593" s="233"/>
      <c r="B1593" s="168">
        <v>5</v>
      </c>
      <c r="C1593" s="234" t="s">
        <v>2361</v>
      </c>
      <c r="D1593" s="235"/>
      <c r="E1593" s="236"/>
      <c r="F1593" s="238"/>
      <c r="G1593" s="237"/>
      <c r="H1593" s="237"/>
      <c r="I1593" s="238"/>
      <c r="J1593" s="239"/>
      <c r="K1593" s="237"/>
      <c r="L1593" s="203">
        <f>SUBTOTAL(9,L1594:L1598)</f>
        <v>0</v>
      </c>
      <c r="M1593" s="240"/>
    </row>
    <row r="1594" spans="1:13">
      <c r="A1594" s="223"/>
      <c r="B1594" s="271"/>
      <c r="C1594" s="272"/>
      <c r="D1594" s="273"/>
      <c r="E1594" s="274"/>
      <c r="F1594" s="206"/>
      <c r="G1594" s="206"/>
      <c r="H1594" s="180"/>
      <c r="I1594" s="181"/>
      <c r="J1594" s="182"/>
      <c r="K1594" s="180"/>
      <c r="L1594" s="214"/>
      <c r="M1594" s="275"/>
    </row>
    <row r="1595" spans="1:13">
      <c r="A1595" s="276" t="s">
        <v>2362</v>
      </c>
      <c r="B1595" s="277"/>
      <c r="C1595" s="278" t="s">
        <v>2363</v>
      </c>
      <c r="D1595" s="279" t="s">
        <v>2364</v>
      </c>
      <c r="E1595" s="280">
        <v>1</v>
      </c>
      <c r="F1595" s="281"/>
      <c r="G1595" s="281"/>
      <c r="H1595" s="281">
        <f t="shared" ref="H1595:H1597" si="113">F1595+G1595</f>
        <v>0</v>
      </c>
      <c r="I1595" s="281">
        <f t="shared" ref="I1595:I1597" si="114">E1595*F1595</f>
        <v>0</v>
      </c>
      <c r="J1595" s="281">
        <f t="shared" ref="J1595:J1597" si="115">G1595*E1595</f>
        <v>0</v>
      </c>
      <c r="K1595" s="281">
        <f t="shared" ref="K1595:K1597" si="116">I1595+J1595</f>
        <v>0</v>
      </c>
      <c r="L1595" s="277"/>
      <c r="M1595" s="244"/>
    </row>
    <row r="1596" spans="1:13">
      <c r="A1596" s="276" t="s">
        <v>2365</v>
      </c>
      <c r="B1596" s="277"/>
      <c r="C1596" s="278" t="s">
        <v>2366</v>
      </c>
      <c r="D1596" s="279" t="s">
        <v>2364</v>
      </c>
      <c r="E1596" s="280">
        <v>1</v>
      </c>
      <c r="F1596" s="281"/>
      <c r="G1596" s="281"/>
      <c r="H1596" s="281">
        <f t="shared" si="113"/>
        <v>0</v>
      </c>
      <c r="I1596" s="281">
        <f t="shared" si="114"/>
        <v>0</v>
      </c>
      <c r="J1596" s="281">
        <f t="shared" si="115"/>
        <v>0</v>
      </c>
      <c r="K1596" s="281">
        <f t="shared" si="116"/>
        <v>0</v>
      </c>
      <c r="L1596" s="277"/>
      <c r="M1596" s="244"/>
    </row>
    <row r="1597" spans="1:13">
      <c r="A1597" s="276" t="s">
        <v>2367</v>
      </c>
      <c r="B1597" s="277"/>
      <c r="C1597" s="278" t="s">
        <v>2368</v>
      </c>
      <c r="D1597" s="279" t="s">
        <v>2364</v>
      </c>
      <c r="E1597" s="280">
        <v>1</v>
      </c>
      <c r="F1597" s="281"/>
      <c r="G1597" s="281"/>
      <c r="H1597" s="281">
        <f t="shared" si="113"/>
        <v>0</v>
      </c>
      <c r="I1597" s="281">
        <f t="shared" si="114"/>
        <v>0</v>
      </c>
      <c r="J1597" s="281">
        <f t="shared" si="115"/>
        <v>0</v>
      </c>
      <c r="K1597" s="281">
        <f t="shared" si="116"/>
        <v>0</v>
      </c>
      <c r="L1597" s="277"/>
      <c r="M1597" s="244"/>
    </row>
    <row r="1598" spans="1:13" ht="15" thickBot="1">
      <c r="A1598" s="192"/>
      <c r="B1598" s="282" t="s">
        <v>3</v>
      </c>
      <c r="C1598" s="283" t="s">
        <v>2369</v>
      </c>
      <c r="D1598" s="224"/>
      <c r="E1598" s="225"/>
      <c r="F1598" s="242"/>
      <c r="G1598" s="227"/>
      <c r="H1598" s="227"/>
      <c r="I1598" s="284"/>
      <c r="J1598" s="285"/>
      <c r="K1598" s="227"/>
      <c r="L1598" s="286"/>
      <c r="M1598" s="232"/>
    </row>
    <row r="1599" spans="1:13" ht="15" thickBot="1">
      <c r="A1599" s="233"/>
      <c r="B1599" s="168">
        <v>6</v>
      </c>
      <c r="C1599" s="234" t="s">
        <v>2370</v>
      </c>
      <c r="D1599" s="235"/>
      <c r="E1599" s="236"/>
      <c r="F1599" s="237"/>
      <c r="G1599" s="237"/>
      <c r="H1599" s="237"/>
      <c r="I1599" s="238"/>
      <c r="J1599" s="239"/>
      <c r="K1599" s="237"/>
      <c r="L1599" s="203">
        <f>SUBTOTAL(9,L1600:L1607)</f>
        <v>0</v>
      </c>
      <c r="M1599" s="240"/>
    </row>
    <row r="1600" spans="1:13">
      <c r="A1600" s="192" t="s">
        <v>2371</v>
      </c>
      <c r="B1600" s="287"/>
      <c r="C1600" s="288" t="s">
        <v>2372</v>
      </c>
      <c r="D1600" s="289" t="s">
        <v>203</v>
      </c>
      <c r="E1600" s="290">
        <v>1</v>
      </c>
      <c r="F1600" s="206"/>
      <c r="G1600" s="206"/>
      <c r="H1600" s="180">
        <f t="shared" ref="H1600:H1606" si="117">F1600+G1600</f>
        <v>0</v>
      </c>
      <c r="I1600" s="181">
        <f t="shared" ref="I1600:I1606" si="118">E1600*F1600</f>
        <v>0</v>
      </c>
      <c r="J1600" s="182">
        <f t="shared" ref="J1600:J1606" si="119">G1600*E1600</f>
        <v>0</v>
      </c>
      <c r="K1600" s="180">
        <f t="shared" ref="K1600:K1606" si="120">I1600+J1600</f>
        <v>0</v>
      </c>
      <c r="L1600" s="214"/>
      <c r="M1600" s="275"/>
    </row>
    <row r="1601" spans="1:13">
      <c r="A1601" s="192" t="s">
        <v>2373</v>
      </c>
      <c r="B1601" s="291"/>
      <c r="C1601" s="292" t="s">
        <v>2374</v>
      </c>
      <c r="D1601" s="205" t="s">
        <v>203</v>
      </c>
      <c r="E1601" s="280">
        <v>1</v>
      </c>
      <c r="F1601" s="206"/>
      <c r="G1601" s="206"/>
      <c r="H1601" s="180">
        <f t="shared" si="117"/>
        <v>0</v>
      </c>
      <c r="I1601" s="181">
        <f t="shared" si="118"/>
        <v>0</v>
      </c>
      <c r="J1601" s="182">
        <f t="shared" si="119"/>
        <v>0</v>
      </c>
      <c r="K1601" s="180">
        <f t="shared" si="120"/>
        <v>0</v>
      </c>
      <c r="L1601" s="214"/>
      <c r="M1601" s="275"/>
    </row>
    <row r="1602" spans="1:13">
      <c r="A1602" s="192" t="s">
        <v>2375</v>
      </c>
      <c r="B1602" s="291"/>
      <c r="C1602" s="292" t="s">
        <v>2376</v>
      </c>
      <c r="D1602" s="205" t="s">
        <v>203</v>
      </c>
      <c r="E1602" s="280">
        <v>1</v>
      </c>
      <c r="F1602" s="206"/>
      <c r="G1602" s="206"/>
      <c r="H1602" s="180">
        <f t="shared" si="117"/>
        <v>0</v>
      </c>
      <c r="I1602" s="181">
        <f t="shared" si="118"/>
        <v>0</v>
      </c>
      <c r="J1602" s="182">
        <f t="shared" si="119"/>
        <v>0</v>
      </c>
      <c r="K1602" s="180">
        <f t="shared" si="120"/>
        <v>0</v>
      </c>
      <c r="L1602" s="214"/>
      <c r="M1602" s="275"/>
    </row>
    <row r="1603" spans="1:13">
      <c r="A1603" s="192" t="s">
        <v>2377</v>
      </c>
      <c r="B1603" s="291"/>
      <c r="C1603" s="292" t="s">
        <v>2378</v>
      </c>
      <c r="D1603" s="205" t="s">
        <v>203</v>
      </c>
      <c r="E1603" s="280">
        <v>1</v>
      </c>
      <c r="F1603" s="206"/>
      <c r="G1603" s="206"/>
      <c r="H1603" s="180">
        <f t="shared" si="117"/>
        <v>0</v>
      </c>
      <c r="I1603" s="181">
        <f t="shared" si="118"/>
        <v>0</v>
      </c>
      <c r="J1603" s="182">
        <f t="shared" si="119"/>
        <v>0</v>
      </c>
      <c r="K1603" s="180">
        <f t="shared" si="120"/>
        <v>0</v>
      </c>
      <c r="L1603" s="214"/>
      <c r="M1603" s="275"/>
    </row>
    <row r="1604" spans="1:13">
      <c r="A1604" s="192" t="s">
        <v>2379</v>
      </c>
      <c r="B1604" s="291"/>
      <c r="C1604" s="292" t="s">
        <v>2380</v>
      </c>
      <c r="D1604" s="205" t="s">
        <v>203</v>
      </c>
      <c r="E1604" s="280">
        <v>1</v>
      </c>
      <c r="F1604" s="206"/>
      <c r="G1604" s="206"/>
      <c r="H1604" s="180">
        <f t="shared" si="117"/>
        <v>0</v>
      </c>
      <c r="I1604" s="181">
        <f t="shared" si="118"/>
        <v>0</v>
      </c>
      <c r="J1604" s="182">
        <f t="shared" si="119"/>
        <v>0</v>
      </c>
      <c r="K1604" s="180">
        <f t="shared" si="120"/>
        <v>0</v>
      </c>
      <c r="L1604" s="214"/>
      <c r="M1604" s="275"/>
    </row>
    <row r="1605" spans="1:13">
      <c r="A1605" s="192" t="s">
        <v>2381</v>
      </c>
      <c r="B1605" s="282"/>
      <c r="C1605" s="293" t="s">
        <v>170</v>
      </c>
      <c r="D1605" s="241" t="s">
        <v>203</v>
      </c>
      <c r="E1605" s="225">
        <v>1</v>
      </c>
      <c r="F1605" s="242"/>
      <c r="G1605" s="281"/>
      <c r="H1605" s="180">
        <f t="shared" si="117"/>
        <v>0</v>
      </c>
      <c r="I1605" s="181">
        <f t="shared" si="118"/>
        <v>0</v>
      </c>
      <c r="J1605" s="182">
        <f t="shared" si="119"/>
        <v>0</v>
      </c>
      <c r="K1605" s="180">
        <f t="shared" si="120"/>
        <v>0</v>
      </c>
      <c r="L1605" s="294"/>
      <c r="M1605" s="244"/>
    </row>
    <row r="1606" spans="1:13">
      <c r="A1606" s="192" t="s">
        <v>2382</v>
      </c>
      <c r="B1606" s="282"/>
      <c r="C1606" s="293" t="s">
        <v>407</v>
      </c>
      <c r="D1606" s="241" t="s">
        <v>203</v>
      </c>
      <c r="E1606" s="225">
        <v>1</v>
      </c>
      <c r="F1606" s="242"/>
      <c r="G1606" s="242"/>
      <c r="H1606" s="180">
        <f t="shared" si="117"/>
        <v>0</v>
      </c>
      <c r="I1606" s="181">
        <f t="shared" si="118"/>
        <v>0</v>
      </c>
      <c r="J1606" s="182">
        <f t="shared" si="119"/>
        <v>0</v>
      </c>
      <c r="K1606" s="180">
        <f t="shared" si="120"/>
        <v>0</v>
      </c>
      <c r="L1606" s="277"/>
      <c r="M1606" s="244"/>
    </row>
    <row r="1607" spans="1:13">
      <c r="A1607" s="192"/>
      <c r="B1607" s="282"/>
      <c r="C1607" s="293"/>
      <c r="D1607" s="241"/>
      <c r="E1607" s="225"/>
      <c r="F1607" s="242"/>
      <c r="G1607" s="242"/>
      <c r="H1607" s="180"/>
      <c r="I1607" s="181"/>
      <c r="J1607" s="182"/>
      <c r="K1607" s="180"/>
      <c r="L1607" s="277"/>
      <c r="M1607" s="244"/>
    </row>
    <row r="1608" spans="1:13" ht="15" thickBot="1">
      <c r="A1608" s="295"/>
      <c r="B1608" s="296" t="s">
        <v>2383</v>
      </c>
      <c r="C1608" s="297"/>
      <c r="D1608" s="298"/>
      <c r="E1608" s="299"/>
      <c r="F1608" s="300"/>
      <c r="G1608" s="300"/>
      <c r="H1608" s="300"/>
      <c r="I1608" s="301"/>
      <c r="J1608" s="300"/>
      <c r="K1608" s="302"/>
      <c r="L1608" s="303"/>
      <c r="M1608" s="304"/>
    </row>
  </sheetData>
  <pageMargins left="0.70866141732283472" right="0.70866141732283472" top="0.78740157480314965" bottom="0.78740157480314965" header="0.31496062992125984" footer="0.31496062992125984"/>
  <pageSetup paperSize="9" scale="64" fitToHeight="0" orientation="landscape" r:id="rId1"/>
  <headerFooter>
    <oddFooter>&amp;L&amp;8&amp;F/&amp;D&amp;R&amp;8&amp;P/&amp;N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58E76-822E-4FD1-ABAA-D0378C56E1FD}">
  <sheetPr>
    <pageSetUpPr fitToPage="1"/>
  </sheetPr>
  <dimension ref="A1:BE382"/>
  <sheetViews>
    <sheetView zoomScaleNormal="100" workbookViewId="0">
      <pane ySplit="8" topLeftCell="A9" activePane="bottomLeft" state="frozen"/>
      <selection activeCell="D118" sqref="D118"/>
      <selection pane="bottomLeft" activeCell="G35" sqref="G35"/>
    </sheetView>
  </sheetViews>
  <sheetFormatPr defaultColWidth="9" defaultRowHeight="10.199999999999999"/>
  <cols>
    <col min="1" max="1" width="5.88671875" style="501" customWidth="1"/>
    <col min="2" max="2" width="13.33203125" style="502" customWidth="1"/>
    <col min="3" max="3" width="52.109375" style="502" customWidth="1"/>
    <col min="4" max="4" width="4.44140625" style="503" customWidth="1"/>
    <col min="5" max="5" width="9.5546875" style="504" customWidth="1"/>
    <col min="6" max="6" width="11.33203125" style="505" customWidth="1"/>
    <col min="7" max="7" width="10.5546875" style="505" customWidth="1"/>
    <col min="8" max="8" width="13" style="505" customWidth="1"/>
    <col min="9" max="11" width="12" style="505" customWidth="1"/>
    <col min="12" max="13" width="11.88671875" style="504" hidden="1" customWidth="1"/>
    <col min="14" max="14" width="9" style="332" hidden="1" customWidth="1"/>
    <col min="15" max="20" width="9" style="316" hidden="1" customWidth="1"/>
    <col min="21" max="21" width="11.33203125" style="316" hidden="1" customWidth="1"/>
    <col min="22" max="23" width="11.33203125" style="332" hidden="1" customWidth="1"/>
    <col min="24" max="24" width="12.44140625" style="332" hidden="1" customWidth="1"/>
    <col min="25" max="25" width="9" style="332" hidden="1" customWidth="1"/>
    <col min="26" max="26" width="11.33203125" style="332" hidden="1" customWidth="1"/>
    <col min="27" max="29" width="9" style="332" hidden="1" customWidth="1"/>
    <col min="30" max="30" width="16.109375" style="332" hidden="1" customWidth="1"/>
    <col min="31" max="32" width="9" style="332" hidden="1" customWidth="1"/>
    <col min="33" max="33" width="11.5546875" style="332" hidden="1" customWidth="1"/>
    <col min="34" max="34" width="10.6640625" style="332" hidden="1" customWidth="1"/>
    <col min="35" max="36" width="11.5546875" style="332" hidden="1" customWidth="1"/>
    <col min="37" max="37" width="9" style="332" hidden="1" customWidth="1"/>
    <col min="38" max="38" width="12.109375" style="332" hidden="1" customWidth="1"/>
    <col min="39" max="39" width="6" style="332" hidden="1" customWidth="1"/>
    <col min="40" max="41" width="0" style="332" hidden="1" customWidth="1"/>
    <col min="42" max="42" width="11.109375" style="332" hidden="1" customWidth="1"/>
    <col min="43" max="44" width="9" style="332" hidden="1" customWidth="1"/>
    <col min="45" max="45" width="14.6640625" style="332" hidden="1" customWidth="1"/>
    <col min="46" max="46" width="13.88671875" style="332" hidden="1" customWidth="1"/>
    <col min="47" max="48" width="14.6640625" style="332" hidden="1" customWidth="1"/>
    <col min="49" max="49" width="0" style="332" hidden="1" customWidth="1"/>
    <col min="50" max="50" width="12.109375" style="332" hidden="1" customWidth="1"/>
    <col min="51" max="51" width="9" style="332"/>
    <col min="52" max="52" width="9" style="316"/>
    <col min="53" max="16384" width="9" style="332"/>
  </cols>
  <sheetData>
    <row r="1" spans="1:52" s="316" customFormat="1" ht="18">
      <c r="A1" s="311"/>
      <c r="B1" s="312"/>
      <c r="C1" s="313" t="s">
        <v>2384</v>
      </c>
      <c r="D1" s="314"/>
      <c r="E1" s="313" t="s">
        <v>2385</v>
      </c>
      <c r="F1" s="315"/>
      <c r="G1" s="315"/>
      <c r="H1" s="312"/>
      <c r="I1" s="315"/>
      <c r="J1" s="315"/>
      <c r="K1" s="312"/>
      <c r="L1" s="312"/>
      <c r="M1" s="312"/>
      <c r="N1" s="312"/>
      <c r="O1" s="312"/>
    </row>
    <row r="2" spans="1:52" s="316" customFormat="1">
      <c r="A2" s="312" t="s">
        <v>2386</v>
      </c>
      <c r="B2" s="312"/>
      <c r="C2" s="317" t="s">
        <v>2387</v>
      </c>
      <c r="D2" s="314"/>
      <c r="E2" s="318" t="s">
        <v>2388</v>
      </c>
      <c r="F2" s="315"/>
      <c r="G2" s="317" t="s">
        <v>2389</v>
      </c>
      <c r="H2" s="317"/>
      <c r="I2" s="317"/>
      <c r="J2" s="315"/>
      <c r="K2" s="312"/>
      <c r="L2" s="317"/>
      <c r="M2" s="312"/>
      <c r="N2" s="312"/>
      <c r="O2" s="312"/>
    </row>
    <row r="3" spans="1:52" s="316" customFormat="1">
      <c r="A3" s="312" t="s">
        <v>2390</v>
      </c>
      <c r="B3" s="312"/>
      <c r="C3" s="317" t="s">
        <v>2387</v>
      </c>
      <c r="D3" s="314"/>
      <c r="E3" s="318" t="s">
        <v>2391</v>
      </c>
      <c r="F3" s="315"/>
      <c r="G3" s="317"/>
      <c r="H3" s="317"/>
      <c r="I3" s="317"/>
      <c r="J3" s="315"/>
      <c r="K3" s="312"/>
      <c r="L3" s="317"/>
      <c r="M3" s="312"/>
      <c r="N3" s="312"/>
      <c r="O3" s="312"/>
    </row>
    <row r="4" spans="1:52" s="316" customFormat="1">
      <c r="A4" s="312" t="s">
        <v>2392</v>
      </c>
      <c r="B4" s="312"/>
      <c r="C4" s="317" t="s">
        <v>2393</v>
      </c>
      <c r="D4" s="314"/>
      <c r="E4" s="318" t="s">
        <v>2394</v>
      </c>
      <c r="F4" s="315"/>
      <c r="G4" s="317" t="s">
        <v>2395</v>
      </c>
      <c r="H4" s="317"/>
      <c r="I4" s="317"/>
      <c r="J4" s="315"/>
      <c r="K4" s="312"/>
      <c r="L4" s="317"/>
      <c r="M4" s="312"/>
      <c r="N4" s="312"/>
      <c r="O4" s="312"/>
    </row>
    <row r="5" spans="1:52" s="316" customFormat="1">
      <c r="A5" s="312" t="s">
        <v>2396</v>
      </c>
      <c r="B5" s="312"/>
      <c r="C5" s="317" t="s">
        <v>2397</v>
      </c>
      <c r="D5" s="314"/>
      <c r="E5" s="318" t="s">
        <v>2398</v>
      </c>
      <c r="F5" s="315"/>
      <c r="G5" s="318"/>
      <c r="H5" s="317"/>
      <c r="I5" s="317"/>
      <c r="J5" s="315"/>
      <c r="K5" s="312"/>
      <c r="L5" s="317"/>
      <c r="M5" s="312"/>
      <c r="N5" s="312"/>
      <c r="O5" s="312"/>
    </row>
    <row r="6" spans="1:52" s="316" customFormat="1">
      <c r="A6" s="312" t="s">
        <v>2399</v>
      </c>
      <c r="B6" s="312"/>
      <c r="C6" s="317" t="s">
        <v>32</v>
      </c>
      <c r="D6" s="314"/>
      <c r="E6" s="318" t="s">
        <v>2400</v>
      </c>
      <c r="F6" s="315"/>
      <c r="G6" s="318"/>
      <c r="H6" s="317"/>
      <c r="I6" s="317"/>
      <c r="J6" s="315"/>
      <c r="K6" s="312"/>
      <c r="L6" s="317">
        <v>0</v>
      </c>
      <c r="M6" s="312"/>
      <c r="N6" s="312"/>
      <c r="O6" s="312"/>
    </row>
    <row r="7" spans="1:52" s="316" customFormat="1" ht="16.2" thickBot="1">
      <c r="A7" s="312"/>
      <c r="B7" s="312"/>
      <c r="C7" s="317"/>
      <c r="D7" s="314"/>
      <c r="E7" s="319" t="s">
        <v>2401</v>
      </c>
      <c r="F7" s="320"/>
      <c r="G7" s="320">
        <v>45686</v>
      </c>
      <c r="H7" s="320"/>
      <c r="I7" s="315"/>
      <c r="J7" s="315"/>
      <c r="K7" s="312"/>
      <c r="L7" s="312"/>
      <c r="M7" s="312"/>
      <c r="N7" s="312"/>
      <c r="O7" s="312"/>
      <c r="P7" s="757" t="s">
        <v>2402</v>
      </c>
      <c r="Q7" s="758"/>
      <c r="R7" s="758"/>
      <c r="S7" s="758"/>
      <c r="T7" s="758"/>
      <c r="U7" s="758"/>
      <c r="V7" s="758"/>
      <c r="W7" s="758"/>
      <c r="X7" s="758"/>
      <c r="Y7" s="758"/>
      <c r="Z7" s="759"/>
      <c r="AB7" s="757" t="s">
        <v>2403</v>
      </c>
      <c r="AC7" s="758"/>
      <c r="AD7" s="758"/>
      <c r="AE7" s="758"/>
      <c r="AF7" s="758"/>
      <c r="AG7" s="758"/>
      <c r="AH7" s="758"/>
      <c r="AI7" s="758"/>
      <c r="AJ7" s="758"/>
      <c r="AK7" s="758"/>
      <c r="AL7" s="759"/>
      <c r="AN7" s="757" t="s">
        <v>2404</v>
      </c>
      <c r="AO7" s="758"/>
      <c r="AP7" s="758"/>
      <c r="AQ7" s="758"/>
      <c r="AR7" s="758"/>
      <c r="AS7" s="758"/>
      <c r="AT7" s="758"/>
      <c r="AU7" s="758"/>
      <c r="AV7" s="758"/>
      <c r="AW7" s="758"/>
      <c r="AX7" s="759"/>
    </row>
    <row r="8" spans="1:52" ht="30.6">
      <c r="A8" s="321" t="s">
        <v>426</v>
      </c>
      <c r="B8" s="322" t="s">
        <v>427</v>
      </c>
      <c r="C8" s="322" t="s">
        <v>428</v>
      </c>
      <c r="D8" s="322" t="s">
        <v>429</v>
      </c>
      <c r="E8" s="322" t="s">
        <v>430</v>
      </c>
      <c r="F8" s="323" t="s">
        <v>431</v>
      </c>
      <c r="G8" s="323" t="s">
        <v>432</v>
      </c>
      <c r="H8" s="322" t="s">
        <v>433</v>
      </c>
      <c r="I8" s="323" t="s">
        <v>434</v>
      </c>
      <c r="J8" s="323" t="s">
        <v>435</v>
      </c>
      <c r="K8" s="324" t="s">
        <v>436</v>
      </c>
      <c r="L8" s="325" t="s">
        <v>437</v>
      </c>
      <c r="M8" s="326" t="s">
        <v>438</v>
      </c>
      <c r="N8" s="326" t="s">
        <v>3</v>
      </c>
      <c r="O8" s="327"/>
      <c r="P8" s="328" t="s">
        <v>429</v>
      </c>
      <c r="Q8" s="329" t="s">
        <v>2405</v>
      </c>
      <c r="R8" s="330" t="s">
        <v>431</v>
      </c>
      <c r="S8" s="330" t="s">
        <v>432</v>
      </c>
      <c r="T8" s="329" t="s">
        <v>433</v>
      </c>
      <c r="U8" s="330" t="s">
        <v>434</v>
      </c>
      <c r="V8" s="330" t="s">
        <v>435</v>
      </c>
      <c r="W8" s="329" t="s">
        <v>436</v>
      </c>
      <c r="X8" s="329" t="s">
        <v>2406</v>
      </c>
      <c r="Y8" s="329" t="s">
        <v>2407</v>
      </c>
      <c r="Z8" s="331" t="s">
        <v>2408</v>
      </c>
      <c r="AB8" s="328" t="s">
        <v>429</v>
      </c>
      <c r="AC8" s="329" t="s">
        <v>2405</v>
      </c>
      <c r="AD8" s="330" t="s">
        <v>431</v>
      </c>
      <c r="AE8" s="330" t="s">
        <v>432</v>
      </c>
      <c r="AF8" s="329" t="s">
        <v>433</v>
      </c>
      <c r="AG8" s="330" t="s">
        <v>434</v>
      </c>
      <c r="AH8" s="330" t="s">
        <v>435</v>
      </c>
      <c r="AI8" s="329" t="s">
        <v>436</v>
      </c>
      <c r="AJ8" s="329" t="s">
        <v>2406</v>
      </c>
      <c r="AK8" s="329" t="s">
        <v>2407</v>
      </c>
      <c r="AL8" s="331" t="s">
        <v>2408</v>
      </c>
      <c r="AN8" s="328" t="s">
        <v>429</v>
      </c>
      <c r="AO8" s="329" t="s">
        <v>2405</v>
      </c>
      <c r="AP8" s="330" t="s">
        <v>431</v>
      </c>
      <c r="AQ8" s="330" t="s">
        <v>432</v>
      </c>
      <c r="AR8" s="329" t="s">
        <v>433</v>
      </c>
      <c r="AS8" s="330" t="s">
        <v>434</v>
      </c>
      <c r="AT8" s="330" t="s">
        <v>435</v>
      </c>
      <c r="AU8" s="329" t="s">
        <v>436</v>
      </c>
      <c r="AV8" s="329" t="s">
        <v>2406</v>
      </c>
      <c r="AW8" s="329" t="s">
        <v>2407</v>
      </c>
      <c r="AX8" s="331" t="s">
        <v>2408</v>
      </c>
    </row>
    <row r="9" spans="1:52" ht="14.4">
      <c r="A9" s="333">
        <v>1</v>
      </c>
      <c r="B9" s="326">
        <v>2</v>
      </c>
      <c r="C9" s="326">
        <v>3</v>
      </c>
      <c r="D9" s="326">
        <v>4</v>
      </c>
      <c r="E9" s="326">
        <v>5</v>
      </c>
      <c r="F9" s="326">
        <v>6</v>
      </c>
      <c r="G9" s="326">
        <v>7</v>
      </c>
      <c r="H9" s="326">
        <v>8</v>
      </c>
      <c r="I9" s="326">
        <v>9</v>
      </c>
      <c r="J9" s="326">
        <v>10</v>
      </c>
      <c r="K9" s="334">
        <v>11</v>
      </c>
      <c r="L9" s="325">
        <v>12</v>
      </c>
      <c r="M9" s="326">
        <v>13</v>
      </c>
      <c r="N9" s="326">
        <v>14</v>
      </c>
      <c r="O9" s="327"/>
      <c r="P9" s="335"/>
      <c r="Q9" s="336"/>
      <c r="R9" s="336"/>
      <c r="S9" s="336"/>
      <c r="T9" s="336"/>
      <c r="U9" s="336"/>
      <c r="V9" s="336"/>
      <c r="W9" s="336"/>
      <c r="X9" s="337"/>
      <c r="Y9" s="338"/>
      <c r="Z9" s="339"/>
      <c r="AB9" s="335"/>
      <c r="AC9" s="336"/>
      <c r="AD9" s="336"/>
      <c r="AE9" s="336"/>
      <c r="AF9" s="336"/>
      <c r="AG9" s="336"/>
      <c r="AH9" s="336"/>
      <c r="AI9" s="336"/>
      <c r="AJ9" s="337"/>
      <c r="AK9" s="338"/>
      <c r="AL9" s="339"/>
      <c r="AN9" s="335"/>
      <c r="AO9" s="336"/>
      <c r="AP9" s="336"/>
      <c r="AQ9" s="336"/>
      <c r="AR9" s="336"/>
      <c r="AS9" s="336"/>
      <c r="AT9" s="336"/>
      <c r="AU9" s="336"/>
      <c r="AV9" s="337"/>
      <c r="AW9" s="338"/>
      <c r="AX9" s="339"/>
    </row>
    <row r="10" spans="1:52">
      <c r="A10" s="340"/>
      <c r="B10" s="341"/>
      <c r="C10" s="341"/>
      <c r="D10" s="342"/>
      <c r="E10" s="341"/>
      <c r="F10" s="343"/>
      <c r="G10" s="343"/>
      <c r="H10" s="341"/>
      <c r="I10" s="343"/>
      <c r="J10" s="343"/>
      <c r="K10" s="344"/>
      <c r="L10" s="341"/>
      <c r="M10" s="341"/>
      <c r="N10" s="341"/>
      <c r="O10" s="345"/>
      <c r="P10" s="346"/>
      <c r="Q10" s="347"/>
      <c r="R10" s="348"/>
      <c r="S10" s="348"/>
      <c r="T10" s="347"/>
      <c r="U10" s="348"/>
      <c r="V10" s="348"/>
      <c r="W10" s="347"/>
      <c r="X10" s="349"/>
      <c r="Y10" s="349"/>
      <c r="Z10" s="350"/>
      <c r="AB10" s="346"/>
      <c r="AC10" s="347"/>
      <c r="AD10" s="348"/>
      <c r="AE10" s="348"/>
      <c r="AF10" s="347"/>
      <c r="AG10" s="348"/>
      <c r="AH10" s="348"/>
      <c r="AI10" s="347"/>
      <c r="AJ10" s="349"/>
      <c r="AK10" s="349"/>
      <c r="AL10" s="350"/>
      <c r="AN10" s="346"/>
      <c r="AO10" s="347"/>
      <c r="AP10" s="348"/>
      <c r="AQ10" s="348"/>
      <c r="AR10" s="347"/>
      <c r="AS10" s="348"/>
      <c r="AT10" s="348"/>
      <c r="AU10" s="347"/>
      <c r="AV10" s="349"/>
      <c r="AW10" s="349"/>
      <c r="AX10" s="350"/>
    </row>
    <row r="11" spans="1:52" s="358" customFormat="1">
      <c r="A11" s="351"/>
      <c r="B11" s="352"/>
      <c r="C11" s="352" t="s">
        <v>2</v>
      </c>
      <c r="D11" s="353"/>
      <c r="E11" s="354"/>
      <c r="F11" s="355"/>
      <c r="G11" s="355"/>
      <c r="H11" s="355"/>
      <c r="I11" s="356">
        <f>SUBTOTAL(9,I12:I299)</f>
        <v>0</v>
      </c>
      <c r="J11" s="356">
        <f>SUBTOTAL(9,J12:J299)</f>
        <v>0</v>
      </c>
      <c r="K11" s="356">
        <f>SUBTOTAL(9,K12:K299)</f>
        <v>0</v>
      </c>
      <c r="L11" s="357"/>
      <c r="M11" s="357"/>
      <c r="O11" s="359"/>
      <c r="P11" s="360"/>
      <c r="Q11" s="354"/>
      <c r="R11" s="355"/>
      <c r="S11" s="355"/>
      <c r="T11" s="355"/>
      <c r="U11" s="355">
        <f>SUBTOTAL(9,U12:U285)</f>
        <v>0</v>
      </c>
      <c r="V11" s="355">
        <f>SUBTOTAL(9,V12:V285)</f>
        <v>0</v>
      </c>
      <c r="W11" s="355">
        <f>SUBTOTAL(9,W12:W285)</f>
        <v>0</v>
      </c>
      <c r="X11" s="355">
        <f>SUBTOTAL(9,X12:X285)</f>
        <v>0</v>
      </c>
      <c r="Z11" s="356">
        <f>SUBTOTAL(9,Z12:Z285)</f>
        <v>0</v>
      </c>
      <c r="AB11" s="360"/>
      <c r="AC11" s="354"/>
      <c r="AD11" s="355"/>
      <c r="AE11" s="355"/>
      <c r="AF11" s="355"/>
      <c r="AG11" s="355">
        <f>SUBTOTAL(9,AG12:AG285)</f>
        <v>2373436</v>
      </c>
      <c r="AH11" s="355">
        <f>SUBTOTAL(9,AH12:AH285)</f>
        <v>1426250</v>
      </c>
      <c r="AI11" s="355">
        <f>SUBTOTAL(9,AI12:AI285)</f>
        <v>3799686</v>
      </c>
      <c r="AJ11" s="355">
        <f>SUBTOTAL(9,AJ12:AJ285)</f>
        <v>3799686</v>
      </c>
      <c r="AL11" s="356">
        <f>SUBTOTAL(9,AL12:AL285)</f>
        <v>-3799686</v>
      </c>
      <c r="AM11" s="361"/>
      <c r="AN11" s="360"/>
      <c r="AO11" s="354"/>
      <c r="AP11" s="355"/>
      <c r="AQ11" s="355"/>
      <c r="AR11" s="355"/>
      <c r="AS11" s="355">
        <f>SUBTOTAL(9,AS12:AS285)</f>
        <v>1307400</v>
      </c>
      <c r="AT11" s="355">
        <f>SUBTOTAL(9,AT12:AT285)</f>
        <v>2143140</v>
      </c>
      <c r="AU11" s="355">
        <f>SUBTOTAL(9,AU12:AU285)</f>
        <v>3450540</v>
      </c>
      <c r="AV11" s="355">
        <f>SUBTOTAL(9,AV12:AV285)</f>
        <v>3450540</v>
      </c>
      <c r="AX11" s="356" t="e">
        <f>SUBTOTAL(9,AX12:AX285)</f>
        <v>#REF!</v>
      </c>
      <c r="AZ11" s="359"/>
    </row>
    <row r="12" spans="1:52" s="369" customFormat="1">
      <c r="A12" s="362"/>
      <c r="B12" s="363" t="s">
        <v>2409</v>
      </c>
      <c r="C12" s="363" t="s">
        <v>2410</v>
      </c>
      <c r="D12" s="364"/>
      <c r="E12" s="365"/>
      <c r="F12" s="366"/>
      <c r="G12" s="366"/>
      <c r="H12" s="366"/>
      <c r="I12" s="366"/>
      <c r="J12" s="366"/>
      <c r="K12" s="367"/>
      <c r="L12" s="368"/>
      <c r="M12" s="368"/>
      <c r="O12" s="370"/>
      <c r="P12" s="371"/>
      <c r="Q12" s="365"/>
      <c r="R12" s="366"/>
      <c r="S12" s="366"/>
      <c r="T12" s="366"/>
      <c r="U12" s="366"/>
      <c r="V12" s="366"/>
      <c r="W12" s="366"/>
      <c r="Z12" s="372"/>
      <c r="AB12" s="371"/>
      <c r="AC12" s="365"/>
      <c r="AD12" s="366"/>
      <c r="AE12" s="366"/>
      <c r="AF12" s="366"/>
      <c r="AG12" s="366"/>
      <c r="AH12" s="366"/>
      <c r="AI12" s="366"/>
      <c r="AL12" s="372"/>
      <c r="AN12" s="371"/>
      <c r="AO12" s="365"/>
      <c r="AP12" s="366"/>
      <c r="AQ12" s="366"/>
      <c r="AR12" s="366"/>
      <c r="AS12" s="366"/>
      <c r="AT12" s="366"/>
      <c r="AU12" s="366"/>
      <c r="AX12" s="372"/>
      <c r="AZ12" s="370"/>
    </row>
    <row r="13" spans="1:52" ht="12.75" customHeight="1">
      <c r="A13" s="373"/>
      <c r="B13" s="374" t="s">
        <v>2411</v>
      </c>
      <c r="C13" s="374" t="s">
        <v>2412</v>
      </c>
      <c r="D13" s="375"/>
      <c r="E13" s="376"/>
      <c r="F13" s="377"/>
      <c r="G13" s="377"/>
      <c r="H13" s="377"/>
      <c r="I13" s="377">
        <f>SUBTOTAL(9,I14:I92)</f>
        <v>0</v>
      </c>
      <c r="J13" s="377">
        <f>SUBTOTAL(9,J14:J92)</f>
        <v>0</v>
      </c>
      <c r="K13" s="377">
        <f>SUBTOTAL(9,K14:K92)</f>
        <v>0</v>
      </c>
      <c r="L13" s="378"/>
      <c r="M13" s="378"/>
      <c r="P13" s="379"/>
      <c r="Q13" s="380"/>
      <c r="R13" s="381"/>
      <c r="S13" s="381"/>
      <c r="T13" s="381"/>
      <c r="U13" s="381" t="e">
        <f>SUBTOTAL(9,#REF!)</f>
        <v>#REF!</v>
      </c>
      <c r="V13" s="381" t="e">
        <f>SUBTOTAL(9,#REF!)</f>
        <v>#REF!</v>
      </c>
      <c r="W13" s="381" t="e">
        <f>SUBTOTAL(9,#REF!)</f>
        <v>#REF!</v>
      </c>
      <c r="X13" s="377" t="e">
        <f>SUBTOTAL(9,#REF!)</f>
        <v>#REF!</v>
      </c>
      <c r="Y13" s="381"/>
      <c r="Z13" s="382" t="e">
        <f>SUBTOTAL(9,#REF!)</f>
        <v>#REF!</v>
      </c>
      <c r="AB13" s="379"/>
      <c r="AC13" s="380"/>
      <c r="AD13" s="381"/>
      <c r="AE13" s="381"/>
      <c r="AF13" s="381"/>
      <c r="AG13" s="381" t="e">
        <f>SUBTOTAL(9,#REF!)</f>
        <v>#REF!</v>
      </c>
      <c r="AH13" s="381" t="e">
        <f>SUBTOTAL(9,#REF!)</f>
        <v>#REF!</v>
      </c>
      <c r="AI13" s="381" t="e">
        <f>SUBTOTAL(9,#REF!)</f>
        <v>#REF!</v>
      </c>
      <c r="AJ13" s="377" t="e">
        <f>SUBTOTAL(9,#REF!)</f>
        <v>#REF!</v>
      </c>
      <c r="AK13" s="381"/>
      <c r="AL13" s="382" t="e">
        <f>SUBTOTAL(9,#REF!)</f>
        <v>#REF!</v>
      </c>
      <c r="AN13" s="379"/>
      <c r="AO13" s="380"/>
      <c r="AP13" s="381"/>
      <c r="AQ13" s="381"/>
      <c r="AR13" s="381"/>
      <c r="AS13" s="381" t="e">
        <f>SUBTOTAL(9,#REF!)</f>
        <v>#REF!</v>
      </c>
      <c r="AT13" s="381" t="e">
        <f>SUBTOTAL(9,#REF!)</f>
        <v>#REF!</v>
      </c>
      <c r="AU13" s="381" t="e">
        <f>SUBTOTAL(9,#REF!)</f>
        <v>#REF!</v>
      </c>
      <c r="AV13" s="377" t="e">
        <f>SUBTOTAL(9,#REF!)</f>
        <v>#REF!</v>
      </c>
      <c r="AW13" s="381"/>
      <c r="AX13" s="383" t="e">
        <f>K13-X13-AJ13-AV13</f>
        <v>#REF!</v>
      </c>
      <c r="AZ13" s="384"/>
    </row>
    <row r="14" spans="1:52" s="316" customFormat="1" ht="51">
      <c r="A14" s="385">
        <v>1</v>
      </c>
      <c r="B14" s="386"/>
      <c r="C14" s="387" t="s">
        <v>2413</v>
      </c>
      <c r="D14" s="386" t="s">
        <v>2414</v>
      </c>
      <c r="E14" s="388">
        <v>5</v>
      </c>
      <c r="F14" s="389"/>
      <c r="G14" s="389"/>
      <c r="H14" s="390">
        <f>SUM(F14:G14)</f>
        <v>0</v>
      </c>
      <c r="I14" s="390">
        <f>ROUND(E14*F14,2)</f>
        <v>0</v>
      </c>
      <c r="J14" s="390">
        <f>ROUND(E14*G14,2)</f>
        <v>0</v>
      </c>
      <c r="K14" s="391">
        <f>ROUND(E14*H14,2)</f>
        <v>0</v>
      </c>
      <c r="L14" s="392">
        <v>0</v>
      </c>
      <c r="M14" s="393"/>
    </row>
    <row r="15" spans="1:52" s="316" customFormat="1" ht="20.399999999999999">
      <c r="A15" s="394">
        <v>2</v>
      </c>
      <c r="B15" s="395"/>
      <c r="C15" s="396" t="s">
        <v>2415</v>
      </c>
      <c r="D15" s="395" t="s">
        <v>2414</v>
      </c>
      <c r="E15" s="397">
        <v>5</v>
      </c>
      <c r="F15" s="398"/>
      <c r="G15" s="398"/>
      <c r="H15" s="399">
        <f t="shared" ref="H15" si="0">SUM(F15:G15)</f>
        <v>0</v>
      </c>
      <c r="I15" s="399">
        <f t="shared" ref="I15:I78" si="1">ROUND(E15*F15,2)</f>
        <v>0</v>
      </c>
      <c r="J15" s="399">
        <f t="shared" ref="J15:J78" si="2">ROUND(E15*G15,2)</f>
        <v>0</v>
      </c>
      <c r="K15" s="400">
        <f t="shared" ref="K15:K78" si="3">ROUND(E15*H15,2)</f>
        <v>0</v>
      </c>
      <c r="L15" s="401">
        <v>0</v>
      </c>
      <c r="M15" s="402"/>
    </row>
    <row r="16" spans="1:52" s="316" customFormat="1">
      <c r="A16" s="394">
        <v>3</v>
      </c>
      <c r="B16" s="395"/>
      <c r="C16" s="396" t="s">
        <v>2416</v>
      </c>
      <c r="D16" s="395" t="s">
        <v>2414</v>
      </c>
      <c r="E16" s="397">
        <v>5</v>
      </c>
      <c r="F16" s="398"/>
      <c r="G16" s="398"/>
      <c r="H16" s="399">
        <f>SUM(F16:G16)</f>
        <v>0</v>
      </c>
      <c r="I16" s="399">
        <f>ROUND(E16*F16,2)</f>
        <v>0</v>
      </c>
      <c r="J16" s="399">
        <f t="shared" si="2"/>
        <v>0</v>
      </c>
      <c r="K16" s="400">
        <f t="shared" si="3"/>
        <v>0</v>
      </c>
      <c r="L16" s="401">
        <v>0</v>
      </c>
      <c r="M16" s="402"/>
    </row>
    <row r="17" spans="1:13" s="316" customFormat="1" ht="20.399999999999999">
      <c r="A17" s="394">
        <v>4</v>
      </c>
      <c r="B17" s="395"/>
      <c r="C17" s="396" t="s">
        <v>2417</v>
      </c>
      <c r="D17" s="395" t="s">
        <v>2414</v>
      </c>
      <c r="E17" s="397">
        <v>3</v>
      </c>
      <c r="F17" s="398"/>
      <c r="G17" s="398"/>
      <c r="H17" s="399">
        <f t="shared" ref="H17:H80" si="4">SUM(F17:G17)</f>
        <v>0</v>
      </c>
      <c r="I17" s="399">
        <f t="shared" si="1"/>
        <v>0</v>
      </c>
      <c r="J17" s="399">
        <f t="shared" si="2"/>
        <v>0</v>
      </c>
      <c r="K17" s="400">
        <f t="shared" si="3"/>
        <v>0</v>
      </c>
      <c r="L17" s="401">
        <v>0</v>
      </c>
      <c r="M17" s="402"/>
    </row>
    <row r="18" spans="1:13" s="316" customFormat="1" ht="20.399999999999999">
      <c r="A18" s="394">
        <v>5</v>
      </c>
      <c r="B18" s="395"/>
      <c r="C18" s="396" t="s">
        <v>2418</v>
      </c>
      <c r="D18" s="395" t="s">
        <v>2414</v>
      </c>
      <c r="E18" s="397">
        <v>3</v>
      </c>
      <c r="F18" s="398"/>
      <c r="G18" s="398"/>
      <c r="H18" s="399">
        <f t="shared" si="4"/>
        <v>0</v>
      </c>
      <c r="I18" s="399">
        <f t="shared" si="1"/>
        <v>0</v>
      </c>
      <c r="J18" s="399">
        <f t="shared" si="2"/>
        <v>0</v>
      </c>
      <c r="K18" s="400">
        <f t="shared" si="3"/>
        <v>0</v>
      </c>
      <c r="L18" s="401">
        <v>0</v>
      </c>
      <c r="M18" s="402"/>
    </row>
    <row r="19" spans="1:13" s="316" customFormat="1" ht="20.399999999999999">
      <c r="A19" s="394">
        <v>6</v>
      </c>
      <c r="B19" s="395"/>
      <c r="C19" s="396" t="s">
        <v>2419</v>
      </c>
      <c r="D19" s="395" t="s">
        <v>2414</v>
      </c>
      <c r="E19" s="397">
        <v>3</v>
      </c>
      <c r="F19" s="398"/>
      <c r="G19" s="398"/>
      <c r="H19" s="399">
        <f t="shared" si="4"/>
        <v>0</v>
      </c>
      <c r="I19" s="399">
        <f t="shared" si="1"/>
        <v>0</v>
      </c>
      <c r="J19" s="399">
        <f t="shared" si="2"/>
        <v>0</v>
      </c>
      <c r="K19" s="400">
        <f t="shared" si="3"/>
        <v>0</v>
      </c>
      <c r="L19" s="401">
        <v>0</v>
      </c>
      <c r="M19" s="402"/>
    </row>
    <row r="20" spans="1:13" s="316" customFormat="1" ht="20.399999999999999">
      <c r="A20" s="394">
        <v>7</v>
      </c>
      <c r="B20" s="395"/>
      <c r="C20" s="396" t="s">
        <v>2420</v>
      </c>
      <c r="D20" s="395" t="s">
        <v>2414</v>
      </c>
      <c r="E20" s="397">
        <v>3</v>
      </c>
      <c r="F20" s="398"/>
      <c r="G20" s="398"/>
      <c r="H20" s="399">
        <f t="shared" si="4"/>
        <v>0</v>
      </c>
      <c r="I20" s="399">
        <f t="shared" si="1"/>
        <v>0</v>
      </c>
      <c r="J20" s="399">
        <f t="shared" si="2"/>
        <v>0</v>
      </c>
      <c r="K20" s="400">
        <f t="shared" si="3"/>
        <v>0</v>
      </c>
      <c r="L20" s="401">
        <v>0</v>
      </c>
      <c r="M20" s="402"/>
    </row>
    <row r="21" spans="1:13" s="316" customFormat="1" ht="20.399999999999999">
      <c r="A21" s="394">
        <v>8</v>
      </c>
      <c r="B21" s="395"/>
      <c r="C21" s="396" t="s">
        <v>2421</v>
      </c>
      <c r="D21" s="395" t="s">
        <v>2414</v>
      </c>
      <c r="E21" s="397">
        <v>21</v>
      </c>
      <c r="F21" s="398"/>
      <c r="G21" s="398"/>
      <c r="H21" s="399">
        <f t="shared" si="4"/>
        <v>0</v>
      </c>
      <c r="I21" s="399">
        <f t="shared" si="1"/>
        <v>0</v>
      </c>
      <c r="J21" s="399">
        <f t="shared" si="2"/>
        <v>0</v>
      </c>
      <c r="K21" s="400">
        <f t="shared" si="3"/>
        <v>0</v>
      </c>
      <c r="L21" s="401">
        <v>0</v>
      </c>
      <c r="M21" s="402"/>
    </row>
    <row r="22" spans="1:13" s="316" customFormat="1" ht="20.399999999999999">
      <c r="A22" s="394">
        <v>9</v>
      </c>
      <c r="B22" s="395"/>
      <c r="C22" s="396" t="s">
        <v>2422</v>
      </c>
      <c r="D22" s="395" t="s">
        <v>2414</v>
      </c>
      <c r="E22" s="397">
        <v>9</v>
      </c>
      <c r="F22" s="398"/>
      <c r="G22" s="398"/>
      <c r="H22" s="399">
        <f t="shared" si="4"/>
        <v>0</v>
      </c>
      <c r="I22" s="399">
        <f t="shared" si="1"/>
        <v>0</v>
      </c>
      <c r="J22" s="399">
        <f t="shared" si="2"/>
        <v>0</v>
      </c>
      <c r="K22" s="400">
        <f t="shared" si="3"/>
        <v>0</v>
      </c>
      <c r="L22" s="401">
        <v>0</v>
      </c>
      <c r="M22" s="402"/>
    </row>
    <row r="23" spans="1:13" s="316" customFormat="1" ht="20.399999999999999">
      <c r="A23" s="394">
        <v>10</v>
      </c>
      <c r="B23" s="395"/>
      <c r="C23" s="396" t="s">
        <v>2423</v>
      </c>
      <c r="D23" s="395" t="s">
        <v>2414</v>
      </c>
      <c r="E23" s="397">
        <v>9</v>
      </c>
      <c r="F23" s="398"/>
      <c r="G23" s="398"/>
      <c r="H23" s="399">
        <f t="shared" si="4"/>
        <v>0</v>
      </c>
      <c r="I23" s="399">
        <f t="shared" si="1"/>
        <v>0</v>
      </c>
      <c r="J23" s="399">
        <f t="shared" si="2"/>
        <v>0</v>
      </c>
      <c r="K23" s="400">
        <f t="shared" si="3"/>
        <v>0</v>
      </c>
      <c r="L23" s="401">
        <v>0</v>
      </c>
      <c r="M23" s="402"/>
    </row>
    <row r="24" spans="1:13" s="316" customFormat="1" ht="20.399999999999999">
      <c r="A24" s="394">
        <v>11</v>
      </c>
      <c r="B24" s="395"/>
      <c r="C24" s="396" t="s">
        <v>2424</v>
      </c>
      <c r="D24" s="395" t="s">
        <v>2414</v>
      </c>
      <c r="E24" s="397">
        <v>1</v>
      </c>
      <c r="F24" s="398"/>
      <c r="G24" s="398"/>
      <c r="H24" s="399">
        <f t="shared" si="4"/>
        <v>0</v>
      </c>
      <c r="I24" s="399">
        <f t="shared" si="1"/>
        <v>0</v>
      </c>
      <c r="J24" s="399">
        <f t="shared" si="2"/>
        <v>0</v>
      </c>
      <c r="K24" s="400">
        <f t="shared" si="3"/>
        <v>0</v>
      </c>
      <c r="L24" s="401">
        <v>0</v>
      </c>
      <c r="M24" s="402"/>
    </row>
    <row r="25" spans="1:13" s="316" customFormat="1" ht="20.399999999999999">
      <c r="A25" s="394">
        <v>12</v>
      </c>
      <c r="B25" s="395"/>
      <c r="C25" s="396" t="s">
        <v>2425</v>
      </c>
      <c r="D25" s="395" t="s">
        <v>2414</v>
      </c>
      <c r="E25" s="397">
        <v>40</v>
      </c>
      <c r="F25" s="398"/>
      <c r="G25" s="398"/>
      <c r="H25" s="399">
        <f t="shared" si="4"/>
        <v>0</v>
      </c>
      <c r="I25" s="399">
        <f t="shared" si="1"/>
        <v>0</v>
      </c>
      <c r="J25" s="399">
        <f t="shared" si="2"/>
        <v>0</v>
      </c>
      <c r="K25" s="400">
        <f t="shared" si="3"/>
        <v>0</v>
      </c>
      <c r="L25" s="401">
        <v>0</v>
      </c>
      <c r="M25" s="402"/>
    </row>
    <row r="26" spans="1:13" s="316" customFormat="1" ht="20.399999999999999">
      <c r="A26" s="394">
        <v>13</v>
      </c>
      <c r="B26" s="395"/>
      <c r="C26" s="396" t="s">
        <v>2426</v>
      </c>
      <c r="D26" s="395" t="s">
        <v>2414</v>
      </c>
      <c r="E26" s="397">
        <v>7</v>
      </c>
      <c r="F26" s="398"/>
      <c r="G26" s="398"/>
      <c r="H26" s="399">
        <f t="shared" ref="H26" si="5">SUM(F26:G26)</f>
        <v>0</v>
      </c>
      <c r="I26" s="399">
        <f t="shared" si="1"/>
        <v>0</v>
      </c>
      <c r="J26" s="399">
        <f t="shared" si="2"/>
        <v>0</v>
      </c>
      <c r="K26" s="400">
        <f t="shared" si="3"/>
        <v>0</v>
      </c>
      <c r="L26" s="401">
        <v>0</v>
      </c>
      <c r="M26" s="402"/>
    </row>
    <row r="27" spans="1:13" s="316" customFormat="1">
      <c r="A27" s="394">
        <v>14</v>
      </c>
      <c r="B27" s="395"/>
      <c r="C27" s="396" t="s">
        <v>2427</v>
      </c>
      <c r="D27" s="395" t="s">
        <v>2414</v>
      </c>
      <c r="E27" s="397">
        <v>10</v>
      </c>
      <c r="F27" s="398"/>
      <c r="G27" s="403"/>
      <c r="H27" s="399">
        <f t="shared" si="4"/>
        <v>0</v>
      </c>
      <c r="I27" s="399">
        <f t="shared" si="1"/>
        <v>0</v>
      </c>
      <c r="J27" s="399">
        <f t="shared" si="2"/>
        <v>0</v>
      </c>
      <c r="K27" s="400">
        <f t="shared" si="3"/>
        <v>0</v>
      </c>
      <c r="L27" s="401">
        <v>0</v>
      </c>
      <c r="M27" s="402"/>
    </row>
    <row r="28" spans="1:13" s="316" customFormat="1">
      <c r="A28" s="394">
        <v>15</v>
      </c>
      <c r="B28" s="395"/>
      <c r="C28" s="396" t="s">
        <v>2428</v>
      </c>
      <c r="D28" s="395" t="s">
        <v>2414</v>
      </c>
      <c r="E28" s="397">
        <v>5</v>
      </c>
      <c r="F28" s="398"/>
      <c r="G28" s="403"/>
      <c r="H28" s="399">
        <f t="shared" si="4"/>
        <v>0</v>
      </c>
      <c r="I28" s="399">
        <f t="shared" si="1"/>
        <v>0</v>
      </c>
      <c r="J28" s="399">
        <f t="shared" si="2"/>
        <v>0</v>
      </c>
      <c r="K28" s="400">
        <f t="shared" si="3"/>
        <v>0</v>
      </c>
      <c r="L28" s="401">
        <v>0</v>
      </c>
      <c r="M28" s="402"/>
    </row>
    <row r="29" spans="1:13" s="316" customFormat="1" ht="20.399999999999999">
      <c r="A29" s="394">
        <v>16</v>
      </c>
      <c r="B29" s="395"/>
      <c r="C29" s="396" t="s">
        <v>2429</v>
      </c>
      <c r="D29" s="395" t="s">
        <v>2414</v>
      </c>
      <c r="E29" s="397">
        <v>5</v>
      </c>
      <c r="F29" s="398"/>
      <c r="G29" s="403"/>
      <c r="H29" s="399">
        <f t="shared" si="4"/>
        <v>0</v>
      </c>
      <c r="I29" s="399">
        <f t="shared" si="1"/>
        <v>0</v>
      </c>
      <c r="J29" s="399">
        <f t="shared" si="2"/>
        <v>0</v>
      </c>
      <c r="K29" s="400">
        <f t="shared" si="3"/>
        <v>0</v>
      </c>
      <c r="L29" s="401">
        <v>0</v>
      </c>
      <c r="M29" s="402"/>
    </row>
    <row r="30" spans="1:13" s="316" customFormat="1" ht="20.399999999999999">
      <c r="A30" s="394">
        <v>17</v>
      </c>
      <c r="B30" s="395"/>
      <c r="C30" s="396" t="s">
        <v>2430</v>
      </c>
      <c r="D30" s="395" t="s">
        <v>2414</v>
      </c>
      <c r="E30" s="397">
        <v>5</v>
      </c>
      <c r="F30" s="398"/>
      <c r="G30" s="403"/>
      <c r="H30" s="399">
        <f t="shared" si="4"/>
        <v>0</v>
      </c>
      <c r="I30" s="399">
        <f t="shared" si="1"/>
        <v>0</v>
      </c>
      <c r="J30" s="399">
        <f t="shared" si="2"/>
        <v>0</v>
      </c>
      <c r="K30" s="400">
        <f t="shared" si="3"/>
        <v>0</v>
      </c>
      <c r="L30" s="401">
        <v>0</v>
      </c>
      <c r="M30" s="402"/>
    </row>
    <row r="31" spans="1:13" s="316" customFormat="1" ht="20.399999999999999">
      <c r="A31" s="394">
        <v>18</v>
      </c>
      <c r="B31" s="395"/>
      <c r="C31" s="396" t="s">
        <v>2431</v>
      </c>
      <c r="D31" s="395" t="s">
        <v>2414</v>
      </c>
      <c r="E31" s="397">
        <v>5</v>
      </c>
      <c r="F31" s="398"/>
      <c r="G31" s="403"/>
      <c r="H31" s="399">
        <f t="shared" si="4"/>
        <v>0</v>
      </c>
      <c r="I31" s="399">
        <f t="shared" si="1"/>
        <v>0</v>
      </c>
      <c r="J31" s="399">
        <f t="shared" si="2"/>
        <v>0</v>
      </c>
      <c r="K31" s="400">
        <f t="shared" si="3"/>
        <v>0</v>
      </c>
      <c r="L31" s="401">
        <v>0</v>
      </c>
      <c r="M31" s="402"/>
    </row>
    <row r="32" spans="1:13" s="316" customFormat="1">
      <c r="A32" s="394">
        <v>19</v>
      </c>
      <c r="B32" s="395"/>
      <c r="C32" s="396" t="s">
        <v>2432</v>
      </c>
      <c r="D32" s="395" t="s">
        <v>2414</v>
      </c>
      <c r="E32" s="397">
        <v>5</v>
      </c>
      <c r="F32" s="398"/>
      <c r="G32" s="403"/>
      <c r="H32" s="399">
        <f t="shared" si="4"/>
        <v>0</v>
      </c>
      <c r="I32" s="399">
        <f t="shared" si="1"/>
        <v>0</v>
      </c>
      <c r="J32" s="399">
        <f t="shared" si="2"/>
        <v>0</v>
      </c>
      <c r="K32" s="400">
        <f t="shared" si="3"/>
        <v>0</v>
      </c>
      <c r="L32" s="401">
        <v>0</v>
      </c>
      <c r="M32" s="402"/>
    </row>
    <row r="33" spans="1:57" s="316" customFormat="1">
      <c r="A33" s="394">
        <v>20</v>
      </c>
      <c r="B33" s="395"/>
      <c r="C33" s="396" t="s">
        <v>2433</v>
      </c>
      <c r="D33" s="395" t="s">
        <v>2414</v>
      </c>
      <c r="E33" s="397">
        <v>5</v>
      </c>
      <c r="F33" s="398"/>
      <c r="G33" s="403"/>
      <c r="H33" s="399">
        <f t="shared" si="4"/>
        <v>0</v>
      </c>
      <c r="I33" s="399">
        <f t="shared" si="1"/>
        <v>0</v>
      </c>
      <c r="J33" s="399">
        <f t="shared" si="2"/>
        <v>0</v>
      </c>
      <c r="K33" s="400">
        <f t="shared" si="3"/>
        <v>0</v>
      </c>
      <c r="L33" s="401">
        <v>0</v>
      </c>
      <c r="M33" s="402"/>
    </row>
    <row r="34" spans="1:57" s="316" customFormat="1" ht="20.399999999999999">
      <c r="A34" s="394">
        <v>21</v>
      </c>
      <c r="B34" s="395"/>
      <c r="C34" s="396" t="s">
        <v>2434</v>
      </c>
      <c r="D34" s="395" t="s">
        <v>2414</v>
      </c>
      <c r="E34" s="397">
        <v>5</v>
      </c>
      <c r="F34" s="398"/>
      <c r="G34" s="403"/>
      <c r="H34" s="399">
        <f t="shared" si="4"/>
        <v>0</v>
      </c>
      <c r="I34" s="399">
        <f t="shared" si="1"/>
        <v>0</v>
      </c>
      <c r="J34" s="399">
        <f t="shared" si="2"/>
        <v>0</v>
      </c>
      <c r="K34" s="400">
        <f t="shared" si="3"/>
        <v>0</v>
      </c>
      <c r="L34" s="401">
        <v>0</v>
      </c>
      <c r="M34" s="402"/>
    </row>
    <row r="35" spans="1:57" s="316" customFormat="1" ht="20.399999999999999">
      <c r="A35" s="394">
        <v>22</v>
      </c>
      <c r="B35" s="395"/>
      <c r="C35" s="396" t="s">
        <v>2435</v>
      </c>
      <c r="D35" s="395" t="s">
        <v>2414</v>
      </c>
      <c r="E35" s="397">
        <v>5</v>
      </c>
      <c r="F35" s="398"/>
      <c r="G35" s="403"/>
      <c r="H35" s="399">
        <f t="shared" si="4"/>
        <v>0</v>
      </c>
      <c r="I35" s="399">
        <f t="shared" si="1"/>
        <v>0</v>
      </c>
      <c r="J35" s="399">
        <f t="shared" si="2"/>
        <v>0</v>
      </c>
      <c r="K35" s="400">
        <f t="shared" si="3"/>
        <v>0</v>
      </c>
      <c r="L35" s="401">
        <v>0</v>
      </c>
      <c r="M35" s="402"/>
    </row>
    <row r="36" spans="1:57" s="316" customFormat="1" ht="20.399999999999999">
      <c r="A36" s="394">
        <v>23</v>
      </c>
      <c r="B36" s="395"/>
      <c r="C36" s="396" t="s">
        <v>2436</v>
      </c>
      <c r="D36" s="395" t="s">
        <v>2414</v>
      </c>
      <c r="E36" s="397">
        <v>5</v>
      </c>
      <c r="F36" s="398"/>
      <c r="G36" s="403"/>
      <c r="H36" s="399">
        <f t="shared" si="4"/>
        <v>0</v>
      </c>
      <c r="I36" s="399">
        <f t="shared" si="1"/>
        <v>0</v>
      </c>
      <c r="J36" s="399">
        <f t="shared" si="2"/>
        <v>0</v>
      </c>
      <c r="K36" s="400">
        <f t="shared" si="3"/>
        <v>0</v>
      </c>
      <c r="L36" s="401">
        <v>0</v>
      </c>
      <c r="M36" s="402"/>
    </row>
    <row r="37" spans="1:57" s="316" customFormat="1" ht="20.399999999999999">
      <c r="A37" s="394">
        <v>24</v>
      </c>
      <c r="B37" s="395"/>
      <c r="C37" s="396" t="s">
        <v>2437</v>
      </c>
      <c r="D37" s="395" t="s">
        <v>2414</v>
      </c>
      <c r="E37" s="397">
        <v>1</v>
      </c>
      <c r="F37" s="398"/>
      <c r="G37" s="403"/>
      <c r="H37" s="399">
        <f t="shared" si="4"/>
        <v>0</v>
      </c>
      <c r="I37" s="399">
        <f t="shared" si="1"/>
        <v>0</v>
      </c>
      <c r="J37" s="399">
        <f t="shared" si="2"/>
        <v>0</v>
      </c>
      <c r="K37" s="400">
        <f t="shared" si="3"/>
        <v>0</v>
      </c>
      <c r="L37" s="401">
        <v>0</v>
      </c>
      <c r="M37" s="402"/>
    </row>
    <row r="38" spans="1:57" s="316" customFormat="1" ht="20.399999999999999">
      <c r="A38" s="394">
        <v>25</v>
      </c>
      <c r="B38" s="395"/>
      <c r="C38" s="396" t="s">
        <v>2438</v>
      </c>
      <c r="D38" s="395" t="s">
        <v>2414</v>
      </c>
      <c r="E38" s="397">
        <v>2</v>
      </c>
      <c r="F38" s="398"/>
      <c r="G38" s="403"/>
      <c r="H38" s="399">
        <f t="shared" ref="H38" si="6">SUM(F38:G38)</f>
        <v>0</v>
      </c>
      <c r="I38" s="399">
        <f t="shared" si="1"/>
        <v>0</v>
      </c>
      <c r="J38" s="399">
        <f t="shared" si="2"/>
        <v>0</v>
      </c>
      <c r="K38" s="400">
        <f t="shared" si="3"/>
        <v>0</v>
      </c>
      <c r="L38" s="401">
        <v>0</v>
      </c>
      <c r="M38" s="402"/>
    </row>
    <row r="39" spans="1:57" s="316" customFormat="1" ht="20.399999999999999">
      <c r="A39" s="394">
        <v>26</v>
      </c>
      <c r="B39" s="395"/>
      <c r="C39" s="396" t="s">
        <v>2439</v>
      </c>
      <c r="D39" s="395" t="s">
        <v>2414</v>
      </c>
      <c r="E39" s="397">
        <v>6</v>
      </c>
      <c r="F39" s="398"/>
      <c r="G39" s="403"/>
      <c r="H39" s="399">
        <f t="shared" si="4"/>
        <v>0</v>
      </c>
      <c r="I39" s="399">
        <f t="shared" si="1"/>
        <v>0</v>
      </c>
      <c r="J39" s="399">
        <f t="shared" si="2"/>
        <v>0</v>
      </c>
      <c r="K39" s="400">
        <f t="shared" si="3"/>
        <v>0</v>
      </c>
      <c r="L39" s="401">
        <v>0</v>
      </c>
      <c r="M39" s="402"/>
    </row>
    <row r="40" spans="1:57" s="316" customFormat="1" ht="20.399999999999999">
      <c r="A40" s="394">
        <v>27</v>
      </c>
      <c r="B40" s="395"/>
      <c r="C40" s="396" t="s">
        <v>2440</v>
      </c>
      <c r="D40" s="395" t="s">
        <v>2414</v>
      </c>
      <c r="E40" s="397">
        <v>1</v>
      </c>
      <c r="F40" s="398"/>
      <c r="G40" s="403"/>
      <c r="H40" s="399">
        <f t="shared" si="4"/>
        <v>0</v>
      </c>
      <c r="I40" s="399">
        <f t="shared" si="1"/>
        <v>0</v>
      </c>
      <c r="J40" s="399">
        <f t="shared" si="2"/>
        <v>0</v>
      </c>
      <c r="K40" s="400">
        <f t="shared" si="3"/>
        <v>0</v>
      </c>
      <c r="L40" s="401">
        <v>0</v>
      </c>
      <c r="M40" s="402"/>
    </row>
    <row r="41" spans="1:57" s="316" customFormat="1">
      <c r="A41" s="394">
        <v>28</v>
      </c>
      <c r="B41" s="395"/>
      <c r="C41" s="396" t="s">
        <v>2441</v>
      </c>
      <c r="D41" s="395" t="s">
        <v>2414</v>
      </c>
      <c r="E41" s="397">
        <v>2</v>
      </c>
      <c r="F41" s="398"/>
      <c r="G41" s="403"/>
      <c r="H41" s="399">
        <f t="shared" si="4"/>
        <v>0</v>
      </c>
      <c r="I41" s="399">
        <f t="shared" si="1"/>
        <v>0</v>
      </c>
      <c r="J41" s="399">
        <f t="shared" si="2"/>
        <v>0</v>
      </c>
      <c r="K41" s="400">
        <f t="shared" si="3"/>
        <v>0</v>
      </c>
      <c r="L41" s="401">
        <v>0</v>
      </c>
      <c r="M41" s="402"/>
    </row>
    <row r="42" spans="1:57" s="316" customFormat="1" ht="20.399999999999999">
      <c r="A42" s="394">
        <v>29</v>
      </c>
      <c r="B42" s="395"/>
      <c r="C42" s="396" t="s">
        <v>2442</v>
      </c>
      <c r="D42" s="395" t="s">
        <v>2414</v>
      </c>
      <c r="E42" s="397">
        <v>4</v>
      </c>
      <c r="F42" s="398"/>
      <c r="G42" s="403"/>
      <c r="H42" s="399">
        <f t="shared" si="4"/>
        <v>0</v>
      </c>
      <c r="I42" s="399">
        <f t="shared" si="1"/>
        <v>0</v>
      </c>
      <c r="J42" s="399">
        <f t="shared" si="2"/>
        <v>0</v>
      </c>
      <c r="K42" s="400">
        <f t="shared" si="3"/>
        <v>0</v>
      </c>
      <c r="L42" s="401">
        <v>0</v>
      </c>
      <c r="M42" s="402"/>
    </row>
    <row r="43" spans="1:57" s="316" customFormat="1" ht="20.399999999999999">
      <c r="A43" s="394">
        <v>30</v>
      </c>
      <c r="B43" s="395"/>
      <c r="C43" s="396" t="s">
        <v>2443</v>
      </c>
      <c r="D43" s="395" t="s">
        <v>2414</v>
      </c>
      <c r="E43" s="397">
        <v>4</v>
      </c>
      <c r="F43" s="398"/>
      <c r="G43" s="403"/>
      <c r="H43" s="399">
        <f t="shared" si="4"/>
        <v>0</v>
      </c>
      <c r="I43" s="399">
        <f t="shared" si="1"/>
        <v>0</v>
      </c>
      <c r="J43" s="399">
        <f t="shared" si="2"/>
        <v>0</v>
      </c>
      <c r="K43" s="400">
        <f t="shared" si="3"/>
        <v>0</v>
      </c>
      <c r="L43" s="401">
        <v>0</v>
      </c>
      <c r="M43" s="402"/>
      <c r="BE43" s="404"/>
    </row>
    <row r="44" spans="1:57" s="316" customFormat="1" ht="30.6">
      <c r="A44" s="394">
        <v>31</v>
      </c>
      <c r="B44" s="395"/>
      <c r="C44" s="396" t="s">
        <v>2444</v>
      </c>
      <c r="D44" s="395" t="s">
        <v>2414</v>
      </c>
      <c r="E44" s="397">
        <v>20</v>
      </c>
      <c r="F44" s="398"/>
      <c r="G44" s="403"/>
      <c r="H44" s="399">
        <f t="shared" si="4"/>
        <v>0</v>
      </c>
      <c r="I44" s="399">
        <f t="shared" si="1"/>
        <v>0</v>
      </c>
      <c r="J44" s="399">
        <f t="shared" si="2"/>
        <v>0</v>
      </c>
      <c r="K44" s="400">
        <f t="shared" si="3"/>
        <v>0</v>
      </c>
      <c r="L44" s="401">
        <v>0</v>
      </c>
      <c r="M44" s="402"/>
    </row>
    <row r="45" spans="1:57" s="316" customFormat="1" ht="20.399999999999999">
      <c r="A45" s="394">
        <v>32</v>
      </c>
      <c r="B45" s="395"/>
      <c r="C45" s="396" t="s">
        <v>2445</v>
      </c>
      <c r="D45" s="395" t="s">
        <v>2414</v>
      </c>
      <c r="E45" s="397">
        <v>83</v>
      </c>
      <c r="F45" s="398"/>
      <c r="G45" s="403"/>
      <c r="H45" s="399">
        <f t="shared" si="4"/>
        <v>0</v>
      </c>
      <c r="I45" s="399">
        <f t="shared" si="1"/>
        <v>0</v>
      </c>
      <c r="J45" s="399">
        <f t="shared" si="2"/>
        <v>0</v>
      </c>
      <c r="K45" s="400">
        <f t="shared" si="3"/>
        <v>0</v>
      </c>
      <c r="L45" s="401">
        <v>0</v>
      </c>
      <c r="M45" s="402"/>
    </row>
    <row r="46" spans="1:57" s="316" customFormat="1" ht="30.6">
      <c r="A46" s="394">
        <v>33</v>
      </c>
      <c r="B46" s="395"/>
      <c r="C46" s="396" t="s">
        <v>2446</v>
      </c>
      <c r="D46" s="395" t="s">
        <v>2414</v>
      </c>
      <c r="E46" s="397">
        <v>1</v>
      </c>
      <c r="F46" s="398"/>
      <c r="G46" s="403"/>
      <c r="H46" s="399">
        <f t="shared" si="4"/>
        <v>0</v>
      </c>
      <c r="I46" s="399">
        <f t="shared" si="1"/>
        <v>0</v>
      </c>
      <c r="J46" s="399">
        <f t="shared" si="2"/>
        <v>0</v>
      </c>
      <c r="K46" s="400">
        <f t="shared" si="3"/>
        <v>0</v>
      </c>
      <c r="L46" s="401">
        <v>0</v>
      </c>
      <c r="M46" s="402"/>
    </row>
    <row r="47" spans="1:57" s="316" customFormat="1" ht="20.399999999999999">
      <c r="A47" s="394">
        <v>34</v>
      </c>
      <c r="B47" s="395"/>
      <c r="C47" s="396" t="s">
        <v>2447</v>
      </c>
      <c r="D47" s="395" t="s">
        <v>2414</v>
      </c>
      <c r="E47" s="397">
        <v>281</v>
      </c>
      <c r="F47" s="398"/>
      <c r="G47" s="403"/>
      <c r="H47" s="399">
        <f t="shared" si="4"/>
        <v>0</v>
      </c>
      <c r="I47" s="399">
        <f t="shared" si="1"/>
        <v>0</v>
      </c>
      <c r="J47" s="399">
        <f t="shared" si="2"/>
        <v>0</v>
      </c>
      <c r="K47" s="400">
        <f t="shared" si="3"/>
        <v>0</v>
      </c>
      <c r="L47" s="401">
        <v>0</v>
      </c>
      <c r="M47" s="402"/>
    </row>
    <row r="48" spans="1:57" s="316" customFormat="1">
      <c r="A48" s="394">
        <v>35</v>
      </c>
      <c r="B48" s="395"/>
      <c r="C48" s="396" t="s">
        <v>2448</v>
      </c>
      <c r="D48" s="395" t="s">
        <v>2414</v>
      </c>
      <c r="E48" s="397">
        <v>2</v>
      </c>
      <c r="F48" s="398"/>
      <c r="G48" s="403"/>
      <c r="H48" s="399">
        <f t="shared" si="4"/>
        <v>0</v>
      </c>
      <c r="I48" s="399">
        <f t="shared" si="1"/>
        <v>0</v>
      </c>
      <c r="J48" s="399">
        <f t="shared" si="2"/>
        <v>0</v>
      </c>
      <c r="K48" s="400">
        <f t="shared" si="3"/>
        <v>0</v>
      </c>
      <c r="L48" s="401">
        <v>0</v>
      </c>
      <c r="M48" s="402"/>
      <c r="BE48" s="404"/>
    </row>
    <row r="49" spans="1:57" s="316" customFormat="1">
      <c r="A49" s="394">
        <v>36</v>
      </c>
      <c r="B49" s="395"/>
      <c r="C49" s="396" t="s">
        <v>2449</v>
      </c>
      <c r="D49" s="395" t="s">
        <v>2414</v>
      </c>
      <c r="E49" s="397">
        <v>2</v>
      </c>
      <c r="F49" s="398"/>
      <c r="G49" s="403"/>
      <c r="H49" s="399">
        <f t="shared" si="4"/>
        <v>0</v>
      </c>
      <c r="I49" s="399">
        <f t="shared" si="1"/>
        <v>0</v>
      </c>
      <c r="J49" s="399">
        <f t="shared" si="2"/>
        <v>0</v>
      </c>
      <c r="K49" s="400">
        <f t="shared" si="3"/>
        <v>0</v>
      </c>
      <c r="L49" s="401">
        <v>0</v>
      </c>
      <c r="M49" s="402"/>
      <c r="BE49" s="404"/>
    </row>
    <row r="50" spans="1:57" s="316" customFormat="1">
      <c r="A50" s="394">
        <v>37</v>
      </c>
      <c r="B50" s="395"/>
      <c r="C50" s="396" t="s">
        <v>2450</v>
      </c>
      <c r="D50" s="395" t="s">
        <v>2414</v>
      </c>
      <c r="E50" s="397">
        <v>2</v>
      </c>
      <c r="F50" s="398"/>
      <c r="G50" s="403"/>
      <c r="H50" s="399">
        <f t="shared" si="4"/>
        <v>0</v>
      </c>
      <c r="I50" s="399">
        <f t="shared" si="1"/>
        <v>0</v>
      </c>
      <c r="J50" s="399">
        <f t="shared" si="2"/>
        <v>0</v>
      </c>
      <c r="K50" s="400">
        <f t="shared" si="3"/>
        <v>0</v>
      </c>
      <c r="L50" s="401">
        <v>0</v>
      </c>
      <c r="M50" s="402"/>
      <c r="BE50" s="404"/>
    </row>
    <row r="51" spans="1:57" s="316" customFormat="1">
      <c r="A51" s="394">
        <v>38</v>
      </c>
      <c r="B51" s="395"/>
      <c r="C51" s="396" t="s">
        <v>2451</v>
      </c>
      <c r="D51" s="395" t="s">
        <v>2414</v>
      </c>
      <c r="E51" s="397">
        <v>2</v>
      </c>
      <c r="F51" s="398"/>
      <c r="G51" s="403"/>
      <c r="H51" s="399">
        <f t="shared" si="4"/>
        <v>0</v>
      </c>
      <c r="I51" s="399">
        <f t="shared" si="1"/>
        <v>0</v>
      </c>
      <c r="J51" s="399">
        <f t="shared" si="2"/>
        <v>0</v>
      </c>
      <c r="K51" s="400">
        <f t="shared" si="3"/>
        <v>0</v>
      </c>
      <c r="L51" s="401">
        <v>0</v>
      </c>
      <c r="M51" s="402"/>
      <c r="BE51" s="404"/>
    </row>
    <row r="52" spans="1:57" s="316" customFormat="1">
      <c r="A52" s="394">
        <v>39</v>
      </c>
      <c r="B52" s="395"/>
      <c r="C52" s="396" t="s">
        <v>2452</v>
      </c>
      <c r="D52" s="395" t="s">
        <v>2414</v>
      </c>
      <c r="E52" s="397">
        <v>2</v>
      </c>
      <c r="F52" s="398"/>
      <c r="G52" s="403"/>
      <c r="H52" s="399">
        <f t="shared" si="4"/>
        <v>0</v>
      </c>
      <c r="I52" s="399">
        <f t="shared" si="1"/>
        <v>0</v>
      </c>
      <c r="J52" s="399">
        <f t="shared" si="2"/>
        <v>0</v>
      </c>
      <c r="K52" s="400">
        <f t="shared" si="3"/>
        <v>0</v>
      </c>
      <c r="L52" s="401">
        <v>0</v>
      </c>
      <c r="M52" s="402"/>
      <c r="BE52" s="404"/>
    </row>
    <row r="53" spans="1:57" s="316" customFormat="1">
      <c r="A53" s="394">
        <v>40</v>
      </c>
      <c r="B53" s="395"/>
      <c r="C53" s="396" t="s">
        <v>2453</v>
      </c>
      <c r="D53" s="395" t="s">
        <v>2414</v>
      </c>
      <c r="E53" s="397">
        <v>4</v>
      </c>
      <c r="F53" s="398"/>
      <c r="G53" s="403"/>
      <c r="H53" s="399">
        <f t="shared" si="4"/>
        <v>0</v>
      </c>
      <c r="I53" s="399">
        <f t="shared" si="1"/>
        <v>0</v>
      </c>
      <c r="J53" s="399">
        <f t="shared" si="2"/>
        <v>0</v>
      </c>
      <c r="K53" s="400">
        <f t="shared" si="3"/>
        <v>0</v>
      </c>
      <c r="L53" s="401">
        <v>0</v>
      </c>
      <c r="M53" s="402"/>
      <c r="BE53" s="404"/>
    </row>
    <row r="54" spans="1:57" s="316" customFormat="1">
      <c r="A54" s="394">
        <v>41</v>
      </c>
      <c r="B54" s="395"/>
      <c r="C54" s="396" t="s">
        <v>2454</v>
      </c>
      <c r="D54" s="395" t="s">
        <v>2414</v>
      </c>
      <c r="E54" s="397">
        <v>2</v>
      </c>
      <c r="F54" s="398"/>
      <c r="G54" s="403"/>
      <c r="H54" s="399">
        <f t="shared" si="4"/>
        <v>0</v>
      </c>
      <c r="I54" s="399">
        <f t="shared" si="1"/>
        <v>0</v>
      </c>
      <c r="J54" s="399">
        <f t="shared" si="2"/>
        <v>0</v>
      </c>
      <c r="K54" s="400">
        <f t="shared" si="3"/>
        <v>0</v>
      </c>
      <c r="L54" s="401">
        <v>0</v>
      </c>
      <c r="M54" s="402"/>
      <c r="BE54" s="404"/>
    </row>
    <row r="55" spans="1:57" s="316" customFormat="1">
      <c r="A55" s="394">
        <v>42</v>
      </c>
      <c r="B55" s="395"/>
      <c r="C55" s="396" t="s">
        <v>2455</v>
      </c>
      <c r="D55" s="395" t="s">
        <v>2414</v>
      </c>
      <c r="E55" s="397">
        <v>2</v>
      </c>
      <c r="F55" s="398"/>
      <c r="G55" s="403"/>
      <c r="H55" s="399">
        <f t="shared" si="4"/>
        <v>0</v>
      </c>
      <c r="I55" s="399">
        <f t="shared" si="1"/>
        <v>0</v>
      </c>
      <c r="J55" s="399">
        <f t="shared" si="2"/>
        <v>0</v>
      </c>
      <c r="K55" s="400">
        <f t="shared" si="3"/>
        <v>0</v>
      </c>
      <c r="L55" s="401">
        <v>0</v>
      </c>
      <c r="M55" s="402"/>
      <c r="BE55" s="404"/>
    </row>
    <row r="56" spans="1:57" s="316" customFormat="1">
      <c r="A56" s="394">
        <v>43</v>
      </c>
      <c r="B56" s="395"/>
      <c r="C56" s="396" t="s">
        <v>2456</v>
      </c>
      <c r="D56" s="395" t="s">
        <v>2414</v>
      </c>
      <c r="E56" s="397">
        <v>5</v>
      </c>
      <c r="F56" s="398"/>
      <c r="G56" s="403"/>
      <c r="H56" s="399">
        <f t="shared" si="4"/>
        <v>0</v>
      </c>
      <c r="I56" s="399">
        <f t="shared" si="1"/>
        <v>0</v>
      </c>
      <c r="J56" s="399">
        <f t="shared" si="2"/>
        <v>0</v>
      </c>
      <c r="K56" s="400">
        <f t="shared" si="3"/>
        <v>0</v>
      </c>
      <c r="L56" s="401">
        <v>0</v>
      </c>
      <c r="M56" s="402"/>
      <c r="BE56" s="404"/>
    </row>
    <row r="57" spans="1:57" s="316" customFormat="1">
      <c r="A57" s="394">
        <v>44</v>
      </c>
      <c r="B57" s="395"/>
      <c r="C57" s="396" t="s">
        <v>2457</v>
      </c>
      <c r="D57" s="395" t="s">
        <v>2414</v>
      </c>
      <c r="E57" s="397">
        <v>2</v>
      </c>
      <c r="F57" s="398"/>
      <c r="G57" s="403"/>
      <c r="H57" s="399">
        <f t="shared" si="4"/>
        <v>0</v>
      </c>
      <c r="I57" s="399">
        <f t="shared" si="1"/>
        <v>0</v>
      </c>
      <c r="J57" s="399">
        <f t="shared" si="2"/>
        <v>0</v>
      </c>
      <c r="K57" s="400">
        <f t="shared" si="3"/>
        <v>0</v>
      </c>
      <c r="L57" s="401">
        <v>0</v>
      </c>
      <c r="M57" s="402"/>
      <c r="BE57" s="404"/>
    </row>
    <row r="58" spans="1:57" s="316" customFormat="1">
      <c r="A58" s="394">
        <v>45</v>
      </c>
      <c r="B58" s="395"/>
      <c r="C58" s="396" t="s">
        <v>2458</v>
      </c>
      <c r="D58" s="395" t="s">
        <v>2414</v>
      </c>
      <c r="E58" s="397">
        <v>20</v>
      </c>
      <c r="F58" s="398"/>
      <c r="G58" s="403"/>
      <c r="H58" s="399">
        <f t="shared" si="4"/>
        <v>0</v>
      </c>
      <c r="I58" s="399">
        <f t="shared" si="1"/>
        <v>0</v>
      </c>
      <c r="J58" s="399">
        <f t="shared" si="2"/>
        <v>0</v>
      </c>
      <c r="K58" s="400">
        <f t="shared" si="3"/>
        <v>0</v>
      </c>
      <c r="L58" s="401">
        <v>0</v>
      </c>
      <c r="M58" s="402"/>
      <c r="BE58" s="404"/>
    </row>
    <row r="59" spans="1:57" s="316" customFormat="1">
      <c r="A59" s="394">
        <v>46</v>
      </c>
      <c r="B59" s="395"/>
      <c r="C59" s="396" t="s">
        <v>2459</v>
      </c>
      <c r="D59" s="395" t="s">
        <v>2414</v>
      </c>
      <c r="E59" s="397">
        <v>7</v>
      </c>
      <c r="F59" s="398"/>
      <c r="G59" s="403"/>
      <c r="H59" s="399">
        <f t="shared" si="4"/>
        <v>0</v>
      </c>
      <c r="I59" s="399">
        <f t="shared" si="1"/>
        <v>0</v>
      </c>
      <c r="J59" s="399">
        <f t="shared" si="2"/>
        <v>0</v>
      </c>
      <c r="K59" s="400">
        <f t="shared" si="3"/>
        <v>0</v>
      </c>
      <c r="L59" s="401">
        <v>0</v>
      </c>
      <c r="M59" s="402"/>
      <c r="BC59" s="405"/>
      <c r="BE59" s="404"/>
    </row>
    <row r="60" spans="1:57" s="316" customFormat="1">
      <c r="A60" s="394">
        <v>47</v>
      </c>
      <c r="B60" s="395"/>
      <c r="C60" s="396" t="s">
        <v>2460</v>
      </c>
      <c r="D60" s="395" t="s">
        <v>2414</v>
      </c>
      <c r="E60" s="397">
        <v>3</v>
      </c>
      <c r="F60" s="398"/>
      <c r="G60" s="403"/>
      <c r="H60" s="399">
        <f t="shared" si="4"/>
        <v>0</v>
      </c>
      <c r="I60" s="399">
        <f t="shared" si="1"/>
        <v>0</v>
      </c>
      <c r="J60" s="399">
        <f t="shared" si="2"/>
        <v>0</v>
      </c>
      <c r="K60" s="400">
        <f t="shared" si="3"/>
        <v>0</v>
      </c>
      <c r="L60" s="401">
        <v>0</v>
      </c>
      <c r="M60" s="402"/>
      <c r="BE60" s="404"/>
    </row>
    <row r="61" spans="1:57" s="316" customFormat="1">
      <c r="A61" s="394">
        <v>48</v>
      </c>
      <c r="B61" s="395"/>
      <c r="C61" s="396" t="s">
        <v>2461</v>
      </c>
      <c r="D61" s="395" t="s">
        <v>2414</v>
      </c>
      <c r="E61" s="397">
        <v>2</v>
      </c>
      <c r="F61" s="398"/>
      <c r="G61" s="403"/>
      <c r="H61" s="399">
        <f t="shared" si="4"/>
        <v>0</v>
      </c>
      <c r="I61" s="399">
        <f t="shared" si="1"/>
        <v>0</v>
      </c>
      <c r="J61" s="399">
        <f t="shared" si="2"/>
        <v>0</v>
      </c>
      <c r="K61" s="400">
        <f t="shared" si="3"/>
        <v>0</v>
      </c>
      <c r="L61" s="401">
        <v>0</v>
      </c>
      <c r="M61" s="402"/>
    </row>
    <row r="62" spans="1:57" s="316" customFormat="1">
      <c r="A62" s="394">
        <v>49</v>
      </c>
      <c r="B62" s="395"/>
      <c r="C62" s="396" t="s">
        <v>2462</v>
      </c>
      <c r="D62" s="395" t="s">
        <v>2414</v>
      </c>
      <c r="E62" s="397">
        <v>2</v>
      </c>
      <c r="F62" s="398"/>
      <c r="G62" s="403"/>
      <c r="H62" s="399">
        <f t="shared" si="4"/>
        <v>0</v>
      </c>
      <c r="I62" s="399">
        <f t="shared" si="1"/>
        <v>0</v>
      </c>
      <c r="J62" s="399">
        <f t="shared" si="2"/>
        <v>0</v>
      </c>
      <c r="K62" s="400">
        <f t="shared" si="3"/>
        <v>0</v>
      </c>
      <c r="L62" s="401">
        <v>0</v>
      </c>
      <c r="M62" s="402"/>
    </row>
    <row r="63" spans="1:57" s="316" customFormat="1">
      <c r="A63" s="394">
        <v>50</v>
      </c>
      <c r="B63" s="395"/>
      <c r="C63" s="396" t="s">
        <v>2463</v>
      </c>
      <c r="D63" s="395" t="s">
        <v>2414</v>
      </c>
      <c r="E63" s="397">
        <v>43</v>
      </c>
      <c r="F63" s="398"/>
      <c r="G63" s="403"/>
      <c r="H63" s="399">
        <f t="shared" si="4"/>
        <v>0</v>
      </c>
      <c r="I63" s="399">
        <f t="shared" si="1"/>
        <v>0</v>
      </c>
      <c r="J63" s="399">
        <f t="shared" si="2"/>
        <v>0</v>
      </c>
      <c r="K63" s="400">
        <f t="shared" si="3"/>
        <v>0</v>
      </c>
      <c r="L63" s="401">
        <v>0</v>
      </c>
      <c r="M63" s="402"/>
    </row>
    <row r="64" spans="1:57" s="316" customFormat="1" ht="40.799999999999997">
      <c r="A64" s="394">
        <v>51</v>
      </c>
      <c r="B64" s="395"/>
      <c r="C64" s="396" t="s">
        <v>2464</v>
      </c>
      <c r="D64" s="395" t="s">
        <v>2414</v>
      </c>
      <c r="E64" s="397">
        <v>2</v>
      </c>
      <c r="F64" s="398"/>
      <c r="G64" s="403"/>
      <c r="H64" s="399">
        <f t="shared" si="4"/>
        <v>0</v>
      </c>
      <c r="I64" s="399">
        <f t="shared" si="1"/>
        <v>0</v>
      </c>
      <c r="J64" s="399">
        <f t="shared" si="2"/>
        <v>0</v>
      </c>
      <c r="K64" s="400">
        <f t="shared" si="3"/>
        <v>0</v>
      </c>
      <c r="L64" s="401">
        <v>0</v>
      </c>
      <c r="M64" s="402"/>
    </row>
    <row r="65" spans="1:13" s="316" customFormat="1" ht="40.799999999999997">
      <c r="A65" s="394">
        <v>52</v>
      </c>
      <c r="B65" s="395"/>
      <c r="C65" s="396" t="s">
        <v>2465</v>
      </c>
      <c r="D65" s="395" t="s">
        <v>2414</v>
      </c>
      <c r="E65" s="397">
        <v>2</v>
      </c>
      <c r="F65" s="398"/>
      <c r="G65" s="403"/>
      <c r="H65" s="399">
        <f t="shared" si="4"/>
        <v>0</v>
      </c>
      <c r="I65" s="399">
        <f t="shared" si="1"/>
        <v>0</v>
      </c>
      <c r="J65" s="399">
        <f t="shared" si="2"/>
        <v>0</v>
      </c>
      <c r="K65" s="400">
        <f t="shared" si="3"/>
        <v>0</v>
      </c>
      <c r="L65" s="401">
        <v>0</v>
      </c>
      <c r="M65" s="402"/>
    </row>
    <row r="66" spans="1:13" s="316" customFormat="1" ht="20.399999999999999">
      <c r="A66" s="394">
        <v>53</v>
      </c>
      <c r="B66" s="395"/>
      <c r="C66" s="396" t="s">
        <v>2466</v>
      </c>
      <c r="D66" s="395" t="s">
        <v>2414</v>
      </c>
      <c r="E66" s="397">
        <v>4</v>
      </c>
      <c r="F66" s="398"/>
      <c r="G66" s="403"/>
      <c r="H66" s="399">
        <f t="shared" si="4"/>
        <v>0</v>
      </c>
      <c r="I66" s="399">
        <f t="shared" si="1"/>
        <v>0</v>
      </c>
      <c r="J66" s="399">
        <f t="shared" si="2"/>
        <v>0</v>
      </c>
      <c r="K66" s="400">
        <f t="shared" si="3"/>
        <v>0</v>
      </c>
      <c r="L66" s="401">
        <v>0</v>
      </c>
      <c r="M66" s="402"/>
    </row>
    <row r="67" spans="1:13" s="316" customFormat="1" ht="30.6">
      <c r="A67" s="394">
        <v>54</v>
      </c>
      <c r="B67" s="395"/>
      <c r="C67" s="396" t="s">
        <v>2467</v>
      </c>
      <c r="D67" s="395" t="s">
        <v>2414</v>
      </c>
      <c r="E67" s="397">
        <v>1</v>
      </c>
      <c r="F67" s="398"/>
      <c r="G67" s="403"/>
      <c r="H67" s="399">
        <f t="shared" si="4"/>
        <v>0</v>
      </c>
      <c r="I67" s="399">
        <f t="shared" si="1"/>
        <v>0</v>
      </c>
      <c r="J67" s="399">
        <f t="shared" si="2"/>
        <v>0</v>
      </c>
      <c r="K67" s="400">
        <f t="shared" si="3"/>
        <v>0</v>
      </c>
      <c r="L67" s="401">
        <v>0</v>
      </c>
      <c r="M67" s="402"/>
    </row>
    <row r="68" spans="1:13" s="316" customFormat="1" ht="30.6">
      <c r="A68" s="394">
        <v>55</v>
      </c>
      <c r="B68" s="395"/>
      <c r="C68" s="396" t="s">
        <v>2468</v>
      </c>
      <c r="D68" s="395" t="s">
        <v>2414</v>
      </c>
      <c r="E68" s="397">
        <v>1</v>
      </c>
      <c r="F68" s="398"/>
      <c r="G68" s="403"/>
      <c r="H68" s="399">
        <f t="shared" si="4"/>
        <v>0</v>
      </c>
      <c r="I68" s="399">
        <f t="shared" si="1"/>
        <v>0</v>
      </c>
      <c r="J68" s="399">
        <f t="shared" si="2"/>
        <v>0</v>
      </c>
      <c r="K68" s="400">
        <f t="shared" si="3"/>
        <v>0</v>
      </c>
      <c r="L68" s="401">
        <v>0</v>
      </c>
      <c r="M68" s="402"/>
    </row>
    <row r="69" spans="1:13" s="316" customFormat="1" ht="20.399999999999999">
      <c r="A69" s="394">
        <v>56</v>
      </c>
      <c r="B69" s="395"/>
      <c r="C69" s="396" t="s">
        <v>2469</v>
      </c>
      <c r="D69" s="395" t="s">
        <v>2414</v>
      </c>
      <c r="E69" s="397">
        <v>2</v>
      </c>
      <c r="F69" s="398"/>
      <c r="G69" s="403"/>
      <c r="H69" s="399">
        <f t="shared" si="4"/>
        <v>0</v>
      </c>
      <c r="I69" s="399">
        <f t="shared" si="1"/>
        <v>0</v>
      </c>
      <c r="J69" s="399">
        <f t="shared" si="2"/>
        <v>0</v>
      </c>
      <c r="K69" s="400">
        <f t="shared" si="3"/>
        <v>0</v>
      </c>
      <c r="L69" s="401">
        <v>0</v>
      </c>
      <c r="M69" s="402"/>
    </row>
    <row r="70" spans="1:13" s="316" customFormat="1" ht="20.399999999999999">
      <c r="A70" s="394">
        <v>57</v>
      </c>
      <c r="B70" s="395"/>
      <c r="C70" s="396" t="s">
        <v>2470</v>
      </c>
      <c r="D70" s="395" t="s">
        <v>2414</v>
      </c>
      <c r="E70" s="397">
        <v>45</v>
      </c>
      <c r="F70" s="398"/>
      <c r="G70" s="403"/>
      <c r="H70" s="399">
        <f t="shared" ref="H70" si="7">SUM(F70:G70)</f>
        <v>0</v>
      </c>
      <c r="I70" s="399">
        <f t="shared" si="1"/>
        <v>0</v>
      </c>
      <c r="J70" s="399">
        <f t="shared" si="2"/>
        <v>0</v>
      </c>
      <c r="K70" s="400">
        <f t="shared" si="3"/>
        <v>0</v>
      </c>
      <c r="L70" s="401">
        <v>0</v>
      </c>
      <c r="M70" s="402"/>
    </row>
    <row r="71" spans="1:13" s="316" customFormat="1" ht="20.399999999999999">
      <c r="A71" s="394">
        <v>58</v>
      </c>
      <c r="B71" s="395"/>
      <c r="C71" s="396" t="s">
        <v>2471</v>
      </c>
      <c r="D71" s="395" t="s">
        <v>2414</v>
      </c>
      <c r="E71" s="397">
        <v>170</v>
      </c>
      <c r="F71" s="398"/>
      <c r="G71" s="403"/>
      <c r="H71" s="399">
        <f t="shared" si="4"/>
        <v>0</v>
      </c>
      <c r="I71" s="399">
        <f t="shared" si="1"/>
        <v>0</v>
      </c>
      <c r="J71" s="399">
        <f t="shared" si="2"/>
        <v>0</v>
      </c>
      <c r="K71" s="400">
        <f t="shared" si="3"/>
        <v>0</v>
      </c>
      <c r="L71" s="401">
        <v>0</v>
      </c>
      <c r="M71" s="402"/>
    </row>
    <row r="72" spans="1:13" s="316" customFormat="1" ht="20.399999999999999">
      <c r="A72" s="394">
        <v>59</v>
      </c>
      <c r="B72" s="395"/>
      <c r="C72" s="396" t="s">
        <v>2472</v>
      </c>
      <c r="D72" s="395" t="s">
        <v>2414</v>
      </c>
      <c r="E72" s="397">
        <v>1</v>
      </c>
      <c r="F72" s="398"/>
      <c r="G72" s="403"/>
      <c r="H72" s="399">
        <f t="shared" si="4"/>
        <v>0</v>
      </c>
      <c r="I72" s="399">
        <f t="shared" si="1"/>
        <v>0</v>
      </c>
      <c r="J72" s="399">
        <f t="shared" si="2"/>
        <v>0</v>
      </c>
      <c r="K72" s="400">
        <f t="shared" si="3"/>
        <v>0</v>
      </c>
      <c r="L72" s="401">
        <v>0</v>
      </c>
      <c r="M72" s="402"/>
    </row>
    <row r="73" spans="1:13" s="316" customFormat="1" ht="20.399999999999999">
      <c r="A73" s="394">
        <v>60</v>
      </c>
      <c r="B73" s="395"/>
      <c r="C73" s="396" t="s">
        <v>2473</v>
      </c>
      <c r="D73" s="395" t="s">
        <v>2414</v>
      </c>
      <c r="E73" s="397">
        <v>1</v>
      </c>
      <c r="F73" s="398"/>
      <c r="G73" s="403"/>
      <c r="H73" s="399">
        <f t="shared" si="4"/>
        <v>0</v>
      </c>
      <c r="I73" s="399">
        <f t="shared" si="1"/>
        <v>0</v>
      </c>
      <c r="J73" s="399">
        <f t="shared" si="2"/>
        <v>0</v>
      </c>
      <c r="K73" s="400">
        <f t="shared" si="3"/>
        <v>0</v>
      </c>
      <c r="L73" s="401">
        <v>0</v>
      </c>
      <c r="M73" s="402"/>
    </row>
    <row r="74" spans="1:13" s="316" customFormat="1" ht="61.2">
      <c r="A74" s="394">
        <v>61</v>
      </c>
      <c r="B74" s="395"/>
      <c r="C74" s="396" t="s">
        <v>2474</v>
      </c>
      <c r="D74" s="395" t="s">
        <v>2414</v>
      </c>
      <c r="E74" s="397">
        <v>4</v>
      </c>
      <c r="F74" s="398"/>
      <c r="G74" s="403"/>
      <c r="H74" s="399">
        <f t="shared" si="4"/>
        <v>0</v>
      </c>
      <c r="I74" s="399">
        <f t="shared" si="1"/>
        <v>0</v>
      </c>
      <c r="J74" s="399">
        <f t="shared" si="2"/>
        <v>0</v>
      </c>
      <c r="K74" s="400">
        <f t="shared" si="3"/>
        <v>0</v>
      </c>
      <c r="L74" s="401">
        <v>0</v>
      </c>
      <c r="M74" s="402"/>
    </row>
    <row r="75" spans="1:13" s="316" customFormat="1" ht="30.6">
      <c r="A75" s="394">
        <v>62</v>
      </c>
      <c r="B75" s="395"/>
      <c r="C75" s="396" t="s">
        <v>2475</v>
      </c>
      <c r="D75" s="395" t="s">
        <v>2414</v>
      </c>
      <c r="E75" s="397">
        <v>24</v>
      </c>
      <c r="F75" s="398"/>
      <c r="G75" s="403"/>
      <c r="H75" s="399">
        <f t="shared" si="4"/>
        <v>0</v>
      </c>
      <c r="I75" s="399">
        <f t="shared" si="1"/>
        <v>0</v>
      </c>
      <c r="J75" s="399">
        <f t="shared" si="2"/>
        <v>0</v>
      </c>
      <c r="K75" s="400">
        <f t="shared" si="3"/>
        <v>0</v>
      </c>
      <c r="L75" s="401">
        <v>0</v>
      </c>
      <c r="M75" s="402"/>
    </row>
    <row r="76" spans="1:13" s="316" customFormat="1" ht="40.799999999999997">
      <c r="A76" s="394">
        <v>63</v>
      </c>
      <c r="B76" s="395"/>
      <c r="C76" s="396" t="s">
        <v>2476</v>
      </c>
      <c r="D76" s="395" t="s">
        <v>2414</v>
      </c>
      <c r="E76" s="397">
        <v>12</v>
      </c>
      <c r="F76" s="398"/>
      <c r="G76" s="403"/>
      <c r="H76" s="399">
        <f t="shared" si="4"/>
        <v>0</v>
      </c>
      <c r="I76" s="399">
        <f t="shared" si="1"/>
        <v>0</v>
      </c>
      <c r="J76" s="399">
        <f t="shared" si="2"/>
        <v>0</v>
      </c>
      <c r="K76" s="400">
        <f t="shared" si="3"/>
        <v>0</v>
      </c>
      <c r="L76" s="401">
        <v>0</v>
      </c>
      <c r="M76" s="402"/>
    </row>
    <row r="77" spans="1:13" s="316" customFormat="1" ht="20.399999999999999">
      <c r="A77" s="394">
        <v>64</v>
      </c>
      <c r="B77" s="395"/>
      <c r="C77" s="396" t="s">
        <v>2477</v>
      </c>
      <c r="D77" s="395" t="s">
        <v>2414</v>
      </c>
      <c r="E77" s="397">
        <v>1</v>
      </c>
      <c r="F77" s="398"/>
      <c r="G77" s="403"/>
      <c r="H77" s="399">
        <f t="shared" si="4"/>
        <v>0</v>
      </c>
      <c r="I77" s="399">
        <f t="shared" si="1"/>
        <v>0</v>
      </c>
      <c r="J77" s="399">
        <f t="shared" si="2"/>
        <v>0</v>
      </c>
      <c r="K77" s="400">
        <f t="shared" si="3"/>
        <v>0</v>
      </c>
      <c r="L77" s="401">
        <v>0</v>
      </c>
      <c r="M77" s="402"/>
    </row>
    <row r="78" spans="1:13" s="316" customFormat="1" ht="30.6">
      <c r="A78" s="394">
        <v>65</v>
      </c>
      <c r="B78" s="395"/>
      <c r="C78" s="396" t="s">
        <v>2478</v>
      </c>
      <c r="D78" s="395" t="s">
        <v>2414</v>
      </c>
      <c r="E78" s="397">
        <v>2</v>
      </c>
      <c r="F78" s="398"/>
      <c r="G78" s="403"/>
      <c r="H78" s="399">
        <f t="shared" si="4"/>
        <v>0</v>
      </c>
      <c r="I78" s="399">
        <f t="shared" si="1"/>
        <v>0</v>
      </c>
      <c r="J78" s="399">
        <f t="shared" si="2"/>
        <v>0</v>
      </c>
      <c r="K78" s="400">
        <f t="shared" si="3"/>
        <v>0</v>
      </c>
      <c r="L78" s="401">
        <v>0</v>
      </c>
      <c r="M78" s="402"/>
    </row>
    <row r="79" spans="1:13" s="316" customFormat="1" ht="20.399999999999999">
      <c r="A79" s="394">
        <v>66</v>
      </c>
      <c r="B79" s="395"/>
      <c r="C79" s="396" t="s">
        <v>2479</v>
      </c>
      <c r="D79" s="395" t="s">
        <v>2414</v>
      </c>
      <c r="E79" s="397">
        <v>4</v>
      </c>
      <c r="F79" s="398"/>
      <c r="G79" s="403"/>
      <c r="H79" s="399">
        <f t="shared" si="4"/>
        <v>0</v>
      </c>
      <c r="I79" s="399">
        <f t="shared" ref="I79:I92" si="8">ROUND(E79*F79,2)</f>
        <v>0</v>
      </c>
      <c r="J79" s="399">
        <f t="shared" ref="J79:J92" si="9">ROUND(E79*G79,2)</f>
        <v>0</v>
      </c>
      <c r="K79" s="400">
        <f t="shared" ref="K79:K92" si="10">ROUND(E79*H79,2)</f>
        <v>0</v>
      </c>
      <c r="L79" s="401">
        <v>0</v>
      </c>
      <c r="M79" s="402"/>
    </row>
    <row r="80" spans="1:13" s="316" customFormat="1" ht="20.399999999999999">
      <c r="A80" s="394">
        <v>67</v>
      </c>
      <c r="B80" s="395"/>
      <c r="C80" s="396" t="s">
        <v>2480</v>
      </c>
      <c r="D80" s="395" t="s">
        <v>2414</v>
      </c>
      <c r="E80" s="397">
        <v>6</v>
      </c>
      <c r="F80" s="398"/>
      <c r="G80" s="403"/>
      <c r="H80" s="399">
        <f t="shared" si="4"/>
        <v>0</v>
      </c>
      <c r="I80" s="399">
        <f t="shared" si="8"/>
        <v>0</v>
      </c>
      <c r="J80" s="399">
        <f t="shared" si="9"/>
        <v>0</v>
      </c>
      <c r="K80" s="400">
        <f t="shared" si="10"/>
        <v>0</v>
      </c>
      <c r="L80" s="401">
        <v>0</v>
      </c>
      <c r="M80" s="402"/>
    </row>
    <row r="81" spans="1:56" s="316" customFormat="1" ht="20.399999999999999">
      <c r="A81" s="394">
        <v>68</v>
      </c>
      <c r="B81" s="395"/>
      <c r="C81" s="396" t="s">
        <v>2481</v>
      </c>
      <c r="D81" s="395" t="s">
        <v>2414</v>
      </c>
      <c r="E81" s="397">
        <v>103</v>
      </c>
      <c r="F81" s="398"/>
      <c r="G81" s="403"/>
      <c r="H81" s="399">
        <f t="shared" ref="H81:H92" si="11">SUM(F81:G81)</f>
        <v>0</v>
      </c>
      <c r="I81" s="399">
        <f t="shared" si="8"/>
        <v>0</v>
      </c>
      <c r="J81" s="399">
        <f t="shared" si="9"/>
        <v>0</v>
      </c>
      <c r="K81" s="400">
        <f t="shared" si="10"/>
        <v>0</v>
      </c>
      <c r="L81" s="401">
        <v>0</v>
      </c>
      <c r="M81" s="402"/>
      <c r="BD81" s="406"/>
    </row>
    <row r="82" spans="1:56" s="316" customFormat="1" ht="20.399999999999999">
      <c r="A82" s="394">
        <v>69</v>
      </c>
      <c r="B82" s="395"/>
      <c r="C82" s="396" t="s">
        <v>2482</v>
      </c>
      <c r="D82" s="395" t="s">
        <v>2414</v>
      </c>
      <c r="E82" s="397">
        <v>1200</v>
      </c>
      <c r="F82" s="398"/>
      <c r="G82" s="403"/>
      <c r="H82" s="399">
        <f t="shared" si="11"/>
        <v>0</v>
      </c>
      <c r="I82" s="399">
        <f t="shared" si="8"/>
        <v>0</v>
      </c>
      <c r="J82" s="399">
        <f t="shared" si="9"/>
        <v>0</v>
      </c>
      <c r="K82" s="400">
        <f t="shared" si="10"/>
        <v>0</v>
      </c>
      <c r="L82" s="401">
        <v>0</v>
      </c>
      <c r="M82" s="402"/>
    </row>
    <row r="83" spans="1:56" s="316" customFormat="1" ht="20.399999999999999">
      <c r="A83" s="394">
        <v>70</v>
      </c>
      <c r="B83" s="395"/>
      <c r="C83" s="396" t="s">
        <v>2483</v>
      </c>
      <c r="D83" s="395" t="s">
        <v>2414</v>
      </c>
      <c r="E83" s="397">
        <v>54</v>
      </c>
      <c r="F83" s="398"/>
      <c r="G83" s="403"/>
      <c r="H83" s="399">
        <f t="shared" si="11"/>
        <v>0</v>
      </c>
      <c r="I83" s="399">
        <f t="shared" si="8"/>
        <v>0</v>
      </c>
      <c r="J83" s="399">
        <f t="shared" si="9"/>
        <v>0</v>
      </c>
      <c r="K83" s="400">
        <f t="shared" si="10"/>
        <v>0</v>
      </c>
      <c r="L83" s="401">
        <v>0</v>
      </c>
      <c r="M83" s="402"/>
    </row>
    <row r="84" spans="1:56" s="316" customFormat="1" ht="20.399999999999999">
      <c r="A84" s="394">
        <v>71</v>
      </c>
      <c r="B84" s="395"/>
      <c r="C84" s="396" t="s">
        <v>2484</v>
      </c>
      <c r="D84" s="395" t="s">
        <v>2414</v>
      </c>
      <c r="E84" s="397">
        <v>8</v>
      </c>
      <c r="F84" s="398"/>
      <c r="G84" s="403"/>
      <c r="H84" s="399">
        <f t="shared" si="11"/>
        <v>0</v>
      </c>
      <c r="I84" s="399">
        <f t="shared" si="8"/>
        <v>0</v>
      </c>
      <c r="J84" s="399">
        <f t="shared" si="9"/>
        <v>0</v>
      </c>
      <c r="K84" s="400">
        <f t="shared" si="10"/>
        <v>0</v>
      </c>
      <c r="L84" s="401">
        <v>0</v>
      </c>
      <c r="M84" s="402"/>
    </row>
    <row r="85" spans="1:56" s="316" customFormat="1" ht="20.399999999999999">
      <c r="A85" s="394">
        <v>72</v>
      </c>
      <c r="B85" s="395"/>
      <c r="C85" s="396" t="s">
        <v>2485</v>
      </c>
      <c r="D85" s="395" t="s">
        <v>2414</v>
      </c>
      <c r="E85" s="397">
        <v>36</v>
      </c>
      <c r="F85" s="398"/>
      <c r="G85" s="403"/>
      <c r="H85" s="399">
        <f t="shared" si="11"/>
        <v>0</v>
      </c>
      <c r="I85" s="399">
        <f t="shared" si="8"/>
        <v>0</v>
      </c>
      <c r="J85" s="399">
        <f t="shared" si="9"/>
        <v>0</v>
      </c>
      <c r="K85" s="400">
        <f t="shared" si="10"/>
        <v>0</v>
      </c>
      <c r="L85" s="401">
        <v>0</v>
      </c>
      <c r="M85" s="402"/>
    </row>
    <row r="86" spans="1:56" s="316" customFormat="1" ht="20.399999999999999">
      <c r="A86" s="394">
        <v>73</v>
      </c>
      <c r="B86" s="395"/>
      <c r="C86" s="396" t="s">
        <v>2486</v>
      </c>
      <c r="D86" s="395" t="s">
        <v>2414</v>
      </c>
      <c r="E86" s="397">
        <v>36</v>
      </c>
      <c r="F86" s="398"/>
      <c r="G86" s="403"/>
      <c r="H86" s="399">
        <f t="shared" si="11"/>
        <v>0</v>
      </c>
      <c r="I86" s="399">
        <f t="shared" si="8"/>
        <v>0</v>
      </c>
      <c r="J86" s="399">
        <f t="shared" si="9"/>
        <v>0</v>
      </c>
      <c r="K86" s="400">
        <f t="shared" si="10"/>
        <v>0</v>
      </c>
      <c r="L86" s="401">
        <v>0</v>
      </c>
      <c r="M86" s="402"/>
    </row>
    <row r="87" spans="1:56" s="316" customFormat="1" ht="20.399999999999999">
      <c r="A87" s="394">
        <v>74</v>
      </c>
      <c r="B87" s="395"/>
      <c r="C87" s="396" t="s">
        <v>2487</v>
      </c>
      <c r="D87" s="395" t="s">
        <v>2414</v>
      </c>
      <c r="E87" s="397">
        <v>36</v>
      </c>
      <c r="F87" s="398"/>
      <c r="G87" s="403"/>
      <c r="H87" s="399">
        <f t="shared" si="11"/>
        <v>0</v>
      </c>
      <c r="I87" s="399">
        <f t="shared" si="8"/>
        <v>0</v>
      </c>
      <c r="J87" s="399">
        <f t="shared" si="9"/>
        <v>0</v>
      </c>
      <c r="K87" s="400">
        <f t="shared" si="10"/>
        <v>0</v>
      </c>
      <c r="L87" s="401">
        <v>0</v>
      </c>
      <c r="M87" s="402"/>
    </row>
    <row r="88" spans="1:56" s="316" customFormat="1" ht="20.399999999999999">
      <c r="A88" s="394">
        <v>75</v>
      </c>
      <c r="B88" s="395"/>
      <c r="C88" s="396" t="s">
        <v>2488</v>
      </c>
      <c r="D88" s="395" t="s">
        <v>2414</v>
      </c>
      <c r="E88" s="397">
        <v>99</v>
      </c>
      <c r="F88" s="398"/>
      <c r="G88" s="403"/>
      <c r="H88" s="399">
        <f t="shared" si="11"/>
        <v>0</v>
      </c>
      <c r="I88" s="399">
        <f t="shared" si="8"/>
        <v>0</v>
      </c>
      <c r="J88" s="399">
        <f t="shared" si="9"/>
        <v>0</v>
      </c>
      <c r="K88" s="400">
        <f t="shared" si="10"/>
        <v>0</v>
      </c>
      <c r="L88" s="401">
        <v>0</v>
      </c>
      <c r="M88" s="402"/>
    </row>
    <row r="89" spans="1:56" s="316" customFormat="1" ht="20.399999999999999">
      <c r="A89" s="394">
        <v>76</v>
      </c>
      <c r="B89" s="395"/>
      <c r="C89" s="396" t="s">
        <v>2489</v>
      </c>
      <c r="D89" s="395" t="s">
        <v>2414</v>
      </c>
      <c r="E89" s="397">
        <v>15</v>
      </c>
      <c r="F89" s="398"/>
      <c r="G89" s="403"/>
      <c r="H89" s="399">
        <f t="shared" si="11"/>
        <v>0</v>
      </c>
      <c r="I89" s="399">
        <f t="shared" si="8"/>
        <v>0</v>
      </c>
      <c r="J89" s="399">
        <f t="shared" si="9"/>
        <v>0</v>
      </c>
      <c r="K89" s="400">
        <f t="shared" si="10"/>
        <v>0</v>
      </c>
      <c r="L89" s="401">
        <v>0</v>
      </c>
      <c r="M89" s="402"/>
    </row>
    <row r="90" spans="1:56" s="316" customFormat="1" ht="20.399999999999999">
      <c r="A90" s="394">
        <v>77</v>
      </c>
      <c r="B90" s="395"/>
      <c r="C90" s="396" t="s">
        <v>2490</v>
      </c>
      <c r="D90" s="395" t="s">
        <v>2414</v>
      </c>
      <c r="E90" s="397">
        <v>4</v>
      </c>
      <c r="F90" s="398"/>
      <c r="G90" s="403"/>
      <c r="H90" s="399">
        <f t="shared" si="11"/>
        <v>0</v>
      </c>
      <c r="I90" s="399">
        <f t="shared" si="8"/>
        <v>0</v>
      </c>
      <c r="J90" s="399">
        <f t="shared" si="9"/>
        <v>0</v>
      </c>
      <c r="K90" s="400">
        <f t="shared" si="10"/>
        <v>0</v>
      </c>
      <c r="L90" s="401">
        <v>0</v>
      </c>
      <c r="M90" s="402"/>
    </row>
    <row r="91" spans="1:56" s="316" customFormat="1" ht="20.399999999999999">
      <c r="A91" s="394">
        <v>78</v>
      </c>
      <c r="B91" s="395"/>
      <c r="C91" s="396" t="s">
        <v>2491</v>
      </c>
      <c r="D91" s="395" t="s">
        <v>2414</v>
      </c>
      <c r="E91" s="397">
        <v>2</v>
      </c>
      <c r="F91" s="398"/>
      <c r="G91" s="403"/>
      <c r="H91" s="399">
        <f t="shared" si="11"/>
        <v>0</v>
      </c>
      <c r="I91" s="399">
        <f t="shared" si="8"/>
        <v>0</v>
      </c>
      <c r="J91" s="399">
        <f t="shared" si="9"/>
        <v>0</v>
      </c>
      <c r="K91" s="400">
        <f t="shared" si="10"/>
        <v>0</v>
      </c>
      <c r="L91" s="401">
        <v>0</v>
      </c>
      <c r="M91" s="402"/>
    </row>
    <row r="92" spans="1:56" s="316" customFormat="1">
      <c r="A92" s="394">
        <v>79</v>
      </c>
      <c r="B92" s="407"/>
      <c r="C92" s="408" t="s">
        <v>2492</v>
      </c>
      <c r="D92" s="407" t="s">
        <v>2364</v>
      </c>
      <c r="E92" s="409">
        <v>5</v>
      </c>
      <c r="F92" s="410"/>
      <c r="G92" s="411"/>
      <c r="H92" s="412">
        <f t="shared" si="11"/>
        <v>0</v>
      </c>
      <c r="I92" s="412">
        <f t="shared" si="8"/>
        <v>0</v>
      </c>
      <c r="J92" s="412">
        <f t="shared" si="9"/>
        <v>0</v>
      </c>
      <c r="K92" s="413">
        <f t="shared" si="10"/>
        <v>0</v>
      </c>
      <c r="L92" s="414">
        <v>0</v>
      </c>
      <c r="M92" s="415"/>
    </row>
    <row r="93" spans="1:56" ht="12.75" customHeight="1">
      <c r="A93" s="416">
        <v>80</v>
      </c>
      <c r="B93" s="417" t="s">
        <v>2493</v>
      </c>
      <c r="C93" s="418" t="s">
        <v>2494</v>
      </c>
      <c r="D93" s="419"/>
      <c r="E93" s="420"/>
      <c r="F93" s="421"/>
      <c r="G93" s="421"/>
      <c r="H93" s="421"/>
      <c r="I93" s="378">
        <f>SUBTOTAL(9,I94:I150)</f>
        <v>0</v>
      </c>
      <c r="J93" s="378">
        <f>SUBTOTAL(9,J94:J150)</f>
        <v>0</v>
      </c>
      <c r="K93" s="378">
        <f>SUBTOTAL(9,K94:K150)</f>
        <v>0</v>
      </c>
      <c r="L93" s="378"/>
      <c r="M93" s="378"/>
      <c r="P93" s="379"/>
      <c r="Q93" s="380"/>
      <c r="R93" s="381"/>
      <c r="S93" s="381"/>
      <c r="T93" s="381"/>
      <c r="U93" s="381" t="e">
        <f>SUBTOTAL(9,#REF!)</f>
        <v>#REF!</v>
      </c>
      <c r="V93" s="381" t="e">
        <f>SUBTOTAL(9,#REF!)</f>
        <v>#REF!</v>
      </c>
      <c r="W93" s="381" t="e">
        <f>SUBTOTAL(9,#REF!)</f>
        <v>#REF!</v>
      </c>
      <c r="X93" s="377" t="e">
        <f>SUBTOTAL(9,#REF!)</f>
        <v>#REF!</v>
      </c>
      <c r="Y93" s="381"/>
      <c r="Z93" s="382" t="e">
        <f>SUBTOTAL(9,#REF!)</f>
        <v>#REF!</v>
      </c>
      <c r="AB93" s="379"/>
      <c r="AC93" s="380"/>
      <c r="AD93" s="381"/>
      <c r="AE93" s="381"/>
      <c r="AF93" s="381"/>
      <c r="AG93" s="381" t="e">
        <f>SUBTOTAL(9,#REF!)</f>
        <v>#REF!</v>
      </c>
      <c r="AH93" s="381" t="e">
        <f>SUBTOTAL(9,#REF!)</f>
        <v>#REF!</v>
      </c>
      <c r="AI93" s="381" t="e">
        <f>SUBTOTAL(9,#REF!)</f>
        <v>#REF!</v>
      </c>
      <c r="AJ93" s="377" t="e">
        <f>SUBTOTAL(9,#REF!)</f>
        <v>#REF!</v>
      </c>
      <c r="AK93" s="381"/>
      <c r="AL93" s="382" t="e">
        <f>SUBTOTAL(9,#REF!)</f>
        <v>#REF!</v>
      </c>
      <c r="AN93" s="379"/>
      <c r="AO93" s="380"/>
      <c r="AP93" s="381"/>
      <c r="AQ93" s="381"/>
      <c r="AR93" s="381"/>
      <c r="AS93" s="381" t="e">
        <f>SUBTOTAL(9,#REF!)</f>
        <v>#REF!</v>
      </c>
      <c r="AT93" s="381" t="e">
        <f>SUBTOTAL(9,#REF!)</f>
        <v>#REF!</v>
      </c>
      <c r="AU93" s="381" t="e">
        <f>SUBTOTAL(9,#REF!)</f>
        <v>#REF!</v>
      </c>
      <c r="AV93" s="377" t="e">
        <f>SUBTOTAL(9,#REF!)</f>
        <v>#REF!</v>
      </c>
      <c r="AW93" s="381"/>
      <c r="AX93" s="383" t="e">
        <f>K93-X93-AJ93-AV93</f>
        <v>#REF!</v>
      </c>
      <c r="AZ93" s="384"/>
    </row>
    <row r="94" spans="1:56" s="316" customFormat="1" ht="61.2">
      <c r="A94" s="385">
        <v>81</v>
      </c>
      <c r="B94" s="386"/>
      <c r="C94" s="387" t="s">
        <v>2495</v>
      </c>
      <c r="D94" s="386" t="s">
        <v>2414</v>
      </c>
      <c r="E94" s="388">
        <v>1</v>
      </c>
      <c r="F94" s="389"/>
      <c r="G94" s="389"/>
      <c r="H94" s="390">
        <f>SUM(F94:G94)</f>
        <v>0</v>
      </c>
      <c r="I94" s="390">
        <f t="shared" ref="I94:I96" si="12">ROUND(E94*F94,2)</f>
        <v>0</v>
      </c>
      <c r="J94" s="390">
        <f t="shared" ref="J94:J150" si="13">ROUND(E94*G94,2)</f>
        <v>0</v>
      </c>
      <c r="K94" s="391">
        <f t="shared" ref="K94:K150" si="14">ROUND(E94*H94,2)</f>
        <v>0</v>
      </c>
      <c r="L94" s="392">
        <v>0</v>
      </c>
      <c r="M94" s="393"/>
    </row>
    <row r="95" spans="1:56" s="316" customFormat="1" ht="20.399999999999999">
      <c r="A95" s="394">
        <v>82</v>
      </c>
      <c r="B95" s="395"/>
      <c r="C95" s="396" t="s">
        <v>2496</v>
      </c>
      <c r="D95" s="395" t="s">
        <v>2414</v>
      </c>
      <c r="E95" s="397">
        <v>1</v>
      </c>
      <c r="F95" s="398"/>
      <c r="G95" s="398"/>
      <c r="H95" s="399">
        <f t="shared" ref="H95" si="15">SUM(F95:G95)</f>
        <v>0</v>
      </c>
      <c r="I95" s="399">
        <f t="shared" si="12"/>
        <v>0</v>
      </c>
      <c r="J95" s="399">
        <f t="shared" si="13"/>
        <v>0</v>
      </c>
      <c r="K95" s="400">
        <f t="shared" si="14"/>
        <v>0</v>
      </c>
      <c r="L95" s="401">
        <v>0</v>
      </c>
      <c r="M95" s="402"/>
    </row>
    <row r="96" spans="1:56" s="316" customFormat="1" ht="20.399999999999999">
      <c r="A96" s="394">
        <v>83</v>
      </c>
      <c r="B96" s="395"/>
      <c r="C96" s="396" t="s">
        <v>2497</v>
      </c>
      <c r="D96" s="395" t="s">
        <v>2414</v>
      </c>
      <c r="E96" s="397">
        <v>1</v>
      </c>
      <c r="F96" s="398"/>
      <c r="G96" s="398"/>
      <c r="H96" s="399">
        <f t="shared" ref="H96" si="16">SUM(F96:G96)</f>
        <v>0</v>
      </c>
      <c r="I96" s="399">
        <f t="shared" si="12"/>
        <v>0</v>
      </c>
      <c r="J96" s="399">
        <f t="shared" si="13"/>
        <v>0</v>
      </c>
      <c r="K96" s="400">
        <f t="shared" si="14"/>
        <v>0</v>
      </c>
      <c r="L96" s="401">
        <v>0</v>
      </c>
      <c r="M96" s="402"/>
    </row>
    <row r="97" spans="1:57" s="316" customFormat="1">
      <c r="A97" s="394">
        <v>84</v>
      </c>
      <c r="B97" s="395"/>
      <c r="C97" s="396" t="s">
        <v>2416</v>
      </c>
      <c r="D97" s="395" t="s">
        <v>2414</v>
      </c>
      <c r="E97" s="397">
        <v>1</v>
      </c>
      <c r="F97" s="398"/>
      <c r="G97" s="398"/>
      <c r="H97" s="399">
        <f>SUM(F97:G97)</f>
        <v>0</v>
      </c>
      <c r="I97" s="399">
        <f>ROUND(E97*F97,2)</f>
        <v>0</v>
      </c>
      <c r="J97" s="399">
        <f t="shared" si="13"/>
        <v>0</v>
      </c>
      <c r="K97" s="400">
        <f t="shared" si="14"/>
        <v>0</v>
      </c>
      <c r="L97" s="401">
        <v>0</v>
      </c>
      <c r="M97" s="402"/>
    </row>
    <row r="98" spans="1:57" s="316" customFormat="1" ht="20.399999999999999">
      <c r="A98" s="394">
        <v>85</v>
      </c>
      <c r="B98" s="395"/>
      <c r="C98" s="396" t="s">
        <v>2426</v>
      </c>
      <c r="D98" s="395" t="s">
        <v>2414</v>
      </c>
      <c r="E98" s="397">
        <v>2</v>
      </c>
      <c r="F98" s="398"/>
      <c r="G98" s="398"/>
      <c r="H98" s="399">
        <f t="shared" ref="H98:H105" si="17">SUM(F98:G98)</f>
        <v>0</v>
      </c>
      <c r="I98" s="399">
        <f t="shared" ref="I98:I150" si="18">ROUND(E98*F98,2)</f>
        <v>0</v>
      </c>
      <c r="J98" s="399">
        <f t="shared" si="13"/>
        <v>0</v>
      </c>
      <c r="K98" s="400">
        <f t="shared" si="14"/>
        <v>0</v>
      </c>
      <c r="L98" s="401">
        <v>0</v>
      </c>
      <c r="M98" s="402"/>
    </row>
    <row r="99" spans="1:57" s="316" customFormat="1">
      <c r="A99" s="394">
        <v>86</v>
      </c>
      <c r="B99" s="395"/>
      <c r="C99" s="396" t="s">
        <v>2427</v>
      </c>
      <c r="D99" s="395" t="s">
        <v>2414</v>
      </c>
      <c r="E99" s="397">
        <v>2</v>
      </c>
      <c r="F99" s="398"/>
      <c r="G99" s="403"/>
      <c r="H99" s="399">
        <f t="shared" si="17"/>
        <v>0</v>
      </c>
      <c r="I99" s="399">
        <f t="shared" si="18"/>
        <v>0</v>
      </c>
      <c r="J99" s="399">
        <f t="shared" si="13"/>
        <v>0</v>
      </c>
      <c r="K99" s="400">
        <f t="shared" si="14"/>
        <v>0</v>
      </c>
      <c r="L99" s="401">
        <v>0</v>
      </c>
      <c r="M99" s="402"/>
    </row>
    <row r="100" spans="1:57" s="316" customFormat="1">
      <c r="A100" s="394">
        <v>87</v>
      </c>
      <c r="B100" s="395"/>
      <c r="C100" s="396" t="s">
        <v>2428</v>
      </c>
      <c r="D100" s="395" t="s">
        <v>2414</v>
      </c>
      <c r="E100" s="397">
        <v>1</v>
      </c>
      <c r="F100" s="398"/>
      <c r="G100" s="403"/>
      <c r="H100" s="399">
        <f t="shared" si="17"/>
        <v>0</v>
      </c>
      <c r="I100" s="399">
        <f t="shared" si="18"/>
        <v>0</v>
      </c>
      <c r="J100" s="399">
        <f t="shared" si="13"/>
        <v>0</v>
      </c>
      <c r="K100" s="400">
        <f t="shared" si="14"/>
        <v>0</v>
      </c>
      <c r="L100" s="401">
        <v>0</v>
      </c>
      <c r="M100" s="402"/>
    </row>
    <row r="101" spans="1:57" s="316" customFormat="1" ht="20.399999999999999">
      <c r="A101" s="394">
        <v>88</v>
      </c>
      <c r="B101" s="395"/>
      <c r="C101" s="396" t="s">
        <v>2429</v>
      </c>
      <c r="D101" s="395" t="s">
        <v>2414</v>
      </c>
      <c r="E101" s="397">
        <v>1</v>
      </c>
      <c r="F101" s="398"/>
      <c r="G101" s="403"/>
      <c r="H101" s="399">
        <f t="shared" si="17"/>
        <v>0</v>
      </c>
      <c r="I101" s="399">
        <f t="shared" si="18"/>
        <v>0</v>
      </c>
      <c r="J101" s="399">
        <f t="shared" si="13"/>
        <v>0</v>
      </c>
      <c r="K101" s="400">
        <f t="shared" si="14"/>
        <v>0</v>
      </c>
      <c r="L101" s="401">
        <v>0</v>
      </c>
      <c r="M101" s="402"/>
    </row>
    <row r="102" spans="1:57" s="316" customFormat="1" ht="20.399999999999999">
      <c r="A102" s="394">
        <v>89</v>
      </c>
      <c r="B102" s="395"/>
      <c r="C102" s="396" t="s">
        <v>2430</v>
      </c>
      <c r="D102" s="395" t="s">
        <v>2414</v>
      </c>
      <c r="E102" s="397">
        <v>1</v>
      </c>
      <c r="F102" s="398"/>
      <c r="G102" s="403"/>
      <c r="H102" s="399">
        <f t="shared" si="17"/>
        <v>0</v>
      </c>
      <c r="I102" s="399">
        <f t="shared" si="18"/>
        <v>0</v>
      </c>
      <c r="J102" s="399">
        <f t="shared" si="13"/>
        <v>0</v>
      </c>
      <c r="K102" s="400">
        <f t="shared" si="14"/>
        <v>0</v>
      </c>
      <c r="L102" s="401">
        <v>0</v>
      </c>
      <c r="M102" s="402"/>
    </row>
    <row r="103" spans="1:57" s="316" customFormat="1" ht="20.399999999999999">
      <c r="A103" s="394">
        <v>90</v>
      </c>
      <c r="B103" s="395"/>
      <c r="C103" s="396" t="s">
        <v>2435</v>
      </c>
      <c r="D103" s="395" t="s">
        <v>2414</v>
      </c>
      <c r="E103" s="397">
        <v>1</v>
      </c>
      <c r="F103" s="398"/>
      <c r="G103" s="403"/>
      <c r="H103" s="399">
        <f t="shared" si="17"/>
        <v>0</v>
      </c>
      <c r="I103" s="399">
        <f t="shared" si="18"/>
        <v>0</v>
      </c>
      <c r="J103" s="399">
        <f t="shared" si="13"/>
        <v>0</v>
      </c>
      <c r="K103" s="400">
        <f t="shared" si="14"/>
        <v>0</v>
      </c>
      <c r="L103" s="401">
        <v>0</v>
      </c>
      <c r="M103" s="402"/>
    </row>
    <row r="104" spans="1:57" s="316" customFormat="1" ht="20.399999999999999">
      <c r="A104" s="394">
        <v>91</v>
      </c>
      <c r="B104" s="395"/>
      <c r="C104" s="396" t="s">
        <v>2436</v>
      </c>
      <c r="D104" s="395" t="s">
        <v>2414</v>
      </c>
      <c r="E104" s="397">
        <v>1</v>
      </c>
      <c r="F104" s="398"/>
      <c r="G104" s="403"/>
      <c r="H104" s="399">
        <f t="shared" si="17"/>
        <v>0</v>
      </c>
      <c r="I104" s="399">
        <f t="shared" si="18"/>
        <v>0</v>
      </c>
      <c r="J104" s="399">
        <f t="shared" si="13"/>
        <v>0</v>
      </c>
      <c r="K104" s="400">
        <f t="shared" si="14"/>
        <v>0</v>
      </c>
      <c r="L104" s="401">
        <v>0</v>
      </c>
      <c r="M104" s="402"/>
    </row>
    <row r="105" spans="1:57" s="316" customFormat="1" ht="20.399999999999999">
      <c r="A105" s="394">
        <v>92</v>
      </c>
      <c r="B105" s="395"/>
      <c r="C105" s="396" t="s">
        <v>2437</v>
      </c>
      <c r="D105" s="395" t="s">
        <v>2414</v>
      </c>
      <c r="E105" s="397">
        <v>1</v>
      </c>
      <c r="F105" s="398"/>
      <c r="G105" s="403"/>
      <c r="H105" s="399">
        <f t="shared" si="17"/>
        <v>0</v>
      </c>
      <c r="I105" s="399">
        <f t="shared" si="18"/>
        <v>0</v>
      </c>
      <c r="J105" s="399">
        <f t="shared" si="13"/>
        <v>0</v>
      </c>
      <c r="K105" s="400">
        <f t="shared" si="14"/>
        <v>0</v>
      </c>
      <c r="L105" s="401">
        <v>0</v>
      </c>
      <c r="M105" s="402"/>
    </row>
    <row r="106" spans="1:57" s="316" customFormat="1" ht="20.399999999999999">
      <c r="A106" s="394">
        <v>93</v>
      </c>
      <c r="B106" s="395"/>
      <c r="C106" s="396" t="s">
        <v>2438</v>
      </c>
      <c r="D106" s="395" t="s">
        <v>2414</v>
      </c>
      <c r="E106" s="397">
        <v>2</v>
      </c>
      <c r="F106" s="398"/>
      <c r="G106" s="403"/>
      <c r="H106" s="399">
        <f t="shared" ref="H106:H150" si="19">SUM(F106:G106)</f>
        <v>0</v>
      </c>
      <c r="I106" s="399">
        <f t="shared" si="18"/>
        <v>0</v>
      </c>
      <c r="J106" s="399">
        <f t="shared" si="13"/>
        <v>0</v>
      </c>
      <c r="K106" s="400">
        <f t="shared" si="14"/>
        <v>0</v>
      </c>
      <c r="L106" s="401">
        <v>0</v>
      </c>
      <c r="M106" s="402"/>
    </row>
    <row r="107" spans="1:57" s="316" customFormat="1" ht="20.399999999999999">
      <c r="A107" s="394">
        <v>94</v>
      </c>
      <c r="B107" s="395"/>
      <c r="C107" s="396" t="s">
        <v>2439</v>
      </c>
      <c r="D107" s="395" t="s">
        <v>2414</v>
      </c>
      <c r="E107" s="397">
        <v>6</v>
      </c>
      <c r="F107" s="398"/>
      <c r="G107" s="403"/>
      <c r="H107" s="399">
        <f t="shared" si="19"/>
        <v>0</v>
      </c>
      <c r="I107" s="399">
        <f t="shared" si="18"/>
        <v>0</v>
      </c>
      <c r="J107" s="399">
        <f t="shared" si="13"/>
        <v>0</v>
      </c>
      <c r="K107" s="400">
        <f t="shared" si="14"/>
        <v>0</v>
      </c>
      <c r="L107" s="401">
        <v>0</v>
      </c>
      <c r="M107" s="402"/>
    </row>
    <row r="108" spans="1:57" s="316" customFormat="1" ht="20.399999999999999">
      <c r="A108" s="394">
        <v>95</v>
      </c>
      <c r="B108" s="395"/>
      <c r="C108" s="396" t="s">
        <v>2440</v>
      </c>
      <c r="D108" s="395" t="s">
        <v>2414</v>
      </c>
      <c r="E108" s="397">
        <v>1</v>
      </c>
      <c r="F108" s="398"/>
      <c r="G108" s="403"/>
      <c r="H108" s="399">
        <f t="shared" si="19"/>
        <v>0</v>
      </c>
      <c r="I108" s="399">
        <f t="shared" si="18"/>
        <v>0</v>
      </c>
      <c r="J108" s="399">
        <f t="shared" si="13"/>
        <v>0</v>
      </c>
      <c r="K108" s="400">
        <f t="shared" si="14"/>
        <v>0</v>
      </c>
      <c r="L108" s="401">
        <v>0</v>
      </c>
      <c r="M108" s="402"/>
    </row>
    <row r="109" spans="1:57" s="316" customFormat="1">
      <c r="A109" s="394">
        <v>96</v>
      </c>
      <c r="B109" s="395"/>
      <c r="C109" s="396" t="s">
        <v>2441</v>
      </c>
      <c r="D109" s="395" t="s">
        <v>2414</v>
      </c>
      <c r="E109" s="397">
        <v>2</v>
      </c>
      <c r="F109" s="398"/>
      <c r="G109" s="403"/>
      <c r="H109" s="399">
        <f t="shared" si="19"/>
        <v>0</v>
      </c>
      <c r="I109" s="399">
        <f t="shared" si="18"/>
        <v>0</v>
      </c>
      <c r="J109" s="399">
        <f t="shared" si="13"/>
        <v>0</v>
      </c>
      <c r="K109" s="400">
        <f t="shared" si="14"/>
        <v>0</v>
      </c>
      <c r="L109" s="401">
        <v>0</v>
      </c>
      <c r="M109" s="402"/>
    </row>
    <row r="110" spans="1:57" s="316" customFormat="1" ht="20.399999999999999">
      <c r="A110" s="394">
        <v>97</v>
      </c>
      <c r="B110" s="395"/>
      <c r="C110" s="396" t="s">
        <v>2442</v>
      </c>
      <c r="D110" s="395" t="s">
        <v>2414</v>
      </c>
      <c r="E110" s="397">
        <v>2</v>
      </c>
      <c r="F110" s="398"/>
      <c r="G110" s="403"/>
      <c r="H110" s="399">
        <f t="shared" si="19"/>
        <v>0</v>
      </c>
      <c r="I110" s="399">
        <f t="shared" si="18"/>
        <v>0</v>
      </c>
      <c r="J110" s="399">
        <f t="shared" si="13"/>
        <v>0</v>
      </c>
      <c r="K110" s="400">
        <f t="shared" si="14"/>
        <v>0</v>
      </c>
      <c r="L110" s="401">
        <v>0</v>
      </c>
      <c r="M110" s="402"/>
    </row>
    <row r="111" spans="1:57" s="316" customFormat="1" ht="20.399999999999999">
      <c r="A111" s="394">
        <v>98</v>
      </c>
      <c r="B111" s="395"/>
      <c r="C111" s="396" t="s">
        <v>2443</v>
      </c>
      <c r="D111" s="395" t="s">
        <v>2414</v>
      </c>
      <c r="E111" s="397">
        <v>2</v>
      </c>
      <c r="F111" s="398"/>
      <c r="G111" s="403"/>
      <c r="H111" s="399">
        <f t="shared" si="19"/>
        <v>0</v>
      </c>
      <c r="I111" s="399">
        <f t="shared" si="18"/>
        <v>0</v>
      </c>
      <c r="J111" s="399">
        <f t="shared" si="13"/>
        <v>0</v>
      </c>
      <c r="K111" s="400">
        <f t="shared" si="14"/>
        <v>0</v>
      </c>
      <c r="L111" s="401">
        <v>0</v>
      </c>
      <c r="M111" s="402"/>
      <c r="BE111" s="404"/>
    </row>
    <row r="112" spans="1:57" s="316" customFormat="1" ht="30.6">
      <c r="A112" s="394">
        <v>99</v>
      </c>
      <c r="B112" s="395"/>
      <c r="C112" s="396" t="s">
        <v>2444</v>
      </c>
      <c r="D112" s="395" t="s">
        <v>2414</v>
      </c>
      <c r="E112" s="397">
        <v>3</v>
      </c>
      <c r="F112" s="398"/>
      <c r="G112" s="403"/>
      <c r="H112" s="399">
        <f t="shared" si="19"/>
        <v>0</v>
      </c>
      <c r="I112" s="399">
        <f t="shared" si="18"/>
        <v>0</v>
      </c>
      <c r="J112" s="399">
        <f t="shared" si="13"/>
        <v>0</v>
      </c>
      <c r="K112" s="400">
        <f t="shared" si="14"/>
        <v>0</v>
      </c>
      <c r="L112" s="401">
        <v>0</v>
      </c>
      <c r="M112" s="402"/>
    </row>
    <row r="113" spans="1:57" s="316" customFormat="1" ht="20.399999999999999">
      <c r="A113" s="394">
        <v>100</v>
      </c>
      <c r="B113" s="395"/>
      <c r="C113" s="396" t="s">
        <v>2445</v>
      </c>
      <c r="D113" s="395" t="s">
        <v>2414</v>
      </c>
      <c r="E113" s="397">
        <v>8</v>
      </c>
      <c r="F113" s="398"/>
      <c r="G113" s="403"/>
      <c r="H113" s="399">
        <f t="shared" si="19"/>
        <v>0</v>
      </c>
      <c r="I113" s="399">
        <f t="shared" si="18"/>
        <v>0</v>
      </c>
      <c r="J113" s="399">
        <f t="shared" si="13"/>
        <v>0</v>
      </c>
      <c r="K113" s="400">
        <f t="shared" si="14"/>
        <v>0</v>
      </c>
      <c r="L113" s="401">
        <v>0</v>
      </c>
      <c r="M113" s="402"/>
    </row>
    <row r="114" spans="1:57" s="316" customFormat="1" ht="30.6">
      <c r="A114" s="394">
        <v>101</v>
      </c>
      <c r="B114" s="395"/>
      <c r="C114" s="396" t="s">
        <v>2446</v>
      </c>
      <c r="D114" s="395" t="s">
        <v>2414</v>
      </c>
      <c r="E114" s="397">
        <v>0</v>
      </c>
      <c r="F114" s="398"/>
      <c r="G114" s="403"/>
      <c r="H114" s="399">
        <f t="shared" si="19"/>
        <v>0</v>
      </c>
      <c r="I114" s="399">
        <f t="shared" si="18"/>
        <v>0</v>
      </c>
      <c r="J114" s="399">
        <f t="shared" si="13"/>
        <v>0</v>
      </c>
      <c r="K114" s="400">
        <f t="shared" si="14"/>
        <v>0</v>
      </c>
      <c r="L114" s="401">
        <v>0</v>
      </c>
      <c r="M114" s="402"/>
    </row>
    <row r="115" spans="1:57" s="316" customFormat="1">
      <c r="A115" s="394">
        <v>102</v>
      </c>
      <c r="B115" s="395"/>
      <c r="C115" s="396" t="s">
        <v>2448</v>
      </c>
      <c r="D115" s="395" t="s">
        <v>2414</v>
      </c>
      <c r="E115" s="397">
        <v>2</v>
      </c>
      <c r="F115" s="398"/>
      <c r="G115" s="403"/>
      <c r="H115" s="399">
        <f t="shared" si="19"/>
        <v>0</v>
      </c>
      <c r="I115" s="399">
        <f t="shared" si="18"/>
        <v>0</v>
      </c>
      <c r="J115" s="399">
        <f t="shared" si="13"/>
        <v>0</v>
      </c>
      <c r="K115" s="400">
        <f t="shared" si="14"/>
        <v>0</v>
      </c>
      <c r="L115" s="401">
        <v>0</v>
      </c>
      <c r="M115" s="402"/>
      <c r="BE115" s="404"/>
    </row>
    <row r="116" spans="1:57" s="316" customFormat="1">
      <c r="A116" s="394">
        <v>103</v>
      </c>
      <c r="B116" s="395"/>
      <c r="C116" s="396" t="s">
        <v>2449</v>
      </c>
      <c r="D116" s="395" t="s">
        <v>2414</v>
      </c>
      <c r="E116" s="397">
        <v>2</v>
      </c>
      <c r="F116" s="398"/>
      <c r="G116" s="403"/>
      <c r="H116" s="399">
        <f t="shared" si="19"/>
        <v>0</v>
      </c>
      <c r="I116" s="399">
        <f t="shared" si="18"/>
        <v>0</v>
      </c>
      <c r="J116" s="399">
        <f t="shared" si="13"/>
        <v>0</v>
      </c>
      <c r="K116" s="400">
        <f t="shared" si="14"/>
        <v>0</v>
      </c>
      <c r="L116" s="401">
        <v>0</v>
      </c>
      <c r="M116" s="402"/>
      <c r="BE116" s="404"/>
    </row>
    <row r="117" spans="1:57" s="316" customFormat="1">
      <c r="A117" s="394">
        <v>104</v>
      </c>
      <c r="B117" s="395"/>
      <c r="C117" s="396" t="s">
        <v>2451</v>
      </c>
      <c r="D117" s="395" t="s">
        <v>2414</v>
      </c>
      <c r="E117" s="397">
        <v>2</v>
      </c>
      <c r="F117" s="398"/>
      <c r="G117" s="403"/>
      <c r="H117" s="399">
        <f t="shared" si="19"/>
        <v>0</v>
      </c>
      <c r="I117" s="399">
        <f t="shared" si="18"/>
        <v>0</v>
      </c>
      <c r="J117" s="399">
        <f t="shared" si="13"/>
        <v>0</v>
      </c>
      <c r="K117" s="400">
        <f t="shared" si="14"/>
        <v>0</v>
      </c>
      <c r="L117" s="401">
        <v>0</v>
      </c>
      <c r="M117" s="402"/>
      <c r="BE117" s="404"/>
    </row>
    <row r="118" spans="1:57" s="316" customFormat="1">
      <c r="A118" s="394">
        <v>105</v>
      </c>
      <c r="B118" s="395"/>
      <c r="C118" s="396" t="s">
        <v>2452</v>
      </c>
      <c r="D118" s="395" t="s">
        <v>2414</v>
      </c>
      <c r="E118" s="397">
        <v>2</v>
      </c>
      <c r="F118" s="398"/>
      <c r="G118" s="403"/>
      <c r="H118" s="399">
        <f t="shared" si="19"/>
        <v>0</v>
      </c>
      <c r="I118" s="399">
        <f t="shared" si="18"/>
        <v>0</v>
      </c>
      <c r="J118" s="399">
        <f t="shared" si="13"/>
        <v>0</v>
      </c>
      <c r="K118" s="400">
        <f t="shared" si="14"/>
        <v>0</v>
      </c>
      <c r="L118" s="401">
        <v>0</v>
      </c>
      <c r="M118" s="402"/>
      <c r="BE118" s="404"/>
    </row>
    <row r="119" spans="1:57" s="316" customFormat="1">
      <c r="A119" s="394">
        <v>106</v>
      </c>
      <c r="B119" s="395"/>
      <c r="C119" s="396" t="s">
        <v>2454</v>
      </c>
      <c r="D119" s="395" t="s">
        <v>2414</v>
      </c>
      <c r="E119" s="397">
        <v>2</v>
      </c>
      <c r="F119" s="398"/>
      <c r="G119" s="403"/>
      <c r="H119" s="399">
        <f t="shared" si="19"/>
        <v>0</v>
      </c>
      <c r="I119" s="399">
        <f t="shared" si="18"/>
        <v>0</v>
      </c>
      <c r="J119" s="399">
        <f t="shared" si="13"/>
        <v>0</v>
      </c>
      <c r="K119" s="400">
        <f t="shared" si="14"/>
        <v>0</v>
      </c>
      <c r="L119" s="401">
        <v>0</v>
      </c>
      <c r="M119" s="402"/>
      <c r="BE119" s="404"/>
    </row>
    <row r="120" spans="1:57" s="316" customFormat="1">
      <c r="A120" s="394">
        <v>107</v>
      </c>
      <c r="B120" s="395"/>
      <c r="C120" s="396" t="s">
        <v>2455</v>
      </c>
      <c r="D120" s="395" t="s">
        <v>2414</v>
      </c>
      <c r="E120" s="397">
        <v>2</v>
      </c>
      <c r="F120" s="398"/>
      <c r="G120" s="403"/>
      <c r="H120" s="399">
        <f t="shared" si="19"/>
        <v>0</v>
      </c>
      <c r="I120" s="399">
        <f t="shared" si="18"/>
        <v>0</v>
      </c>
      <c r="J120" s="399">
        <f t="shared" si="13"/>
        <v>0</v>
      </c>
      <c r="K120" s="400">
        <f t="shared" si="14"/>
        <v>0</v>
      </c>
      <c r="L120" s="401">
        <v>0</v>
      </c>
      <c r="M120" s="402"/>
      <c r="BE120" s="404"/>
    </row>
    <row r="121" spans="1:57" s="316" customFormat="1">
      <c r="A121" s="394">
        <v>108</v>
      </c>
      <c r="B121" s="395"/>
      <c r="C121" s="396" t="s">
        <v>2457</v>
      </c>
      <c r="D121" s="395" t="s">
        <v>2414</v>
      </c>
      <c r="E121" s="397">
        <v>4</v>
      </c>
      <c r="F121" s="398"/>
      <c r="G121" s="403"/>
      <c r="H121" s="399">
        <f t="shared" si="19"/>
        <v>0</v>
      </c>
      <c r="I121" s="399">
        <f t="shared" si="18"/>
        <v>0</v>
      </c>
      <c r="J121" s="399">
        <f t="shared" si="13"/>
        <v>0</v>
      </c>
      <c r="K121" s="400">
        <f t="shared" si="14"/>
        <v>0</v>
      </c>
      <c r="L121" s="401">
        <v>0</v>
      </c>
      <c r="M121" s="402"/>
      <c r="BE121" s="404"/>
    </row>
    <row r="122" spans="1:57" s="316" customFormat="1">
      <c r="A122" s="394">
        <v>109</v>
      </c>
      <c r="B122" s="395"/>
      <c r="C122" s="396" t="s">
        <v>2458</v>
      </c>
      <c r="D122" s="395" t="s">
        <v>2414</v>
      </c>
      <c r="E122" s="397">
        <v>20</v>
      </c>
      <c r="F122" s="398"/>
      <c r="G122" s="403"/>
      <c r="H122" s="399">
        <f t="shared" si="19"/>
        <v>0</v>
      </c>
      <c r="I122" s="399">
        <f t="shared" si="18"/>
        <v>0</v>
      </c>
      <c r="J122" s="399">
        <f t="shared" si="13"/>
        <v>0</v>
      </c>
      <c r="K122" s="400">
        <f t="shared" si="14"/>
        <v>0</v>
      </c>
      <c r="L122" s="401">
        <v>0</v>
      </c>
      <c r="M122" s="402"/>
      <c r="BE122" s="404"/>
    </row>
    <row r="123" spans="1:57" s="316" customFormat="1">
      <c r="A123" s="394">
        <v>110</v>
      </c>
      <c r="B123" s="395"/>
      <c r="C123" s="396" t="s">
        <v>2459</v>
      </c>
      <c r="D123" s="395" t="s">
        <v>2414</v>
      </c>
      <c r="E123" s="397">
        <v>4</v>
      </c>
      <c r="F123" s="398"/>
      <c r="G123" s="403"/>
      <c r="H123" s="399">
        <f t="shared" si="19"/>
        <v>0</v>
      </c>
      <c r="I123" s="399">
        <f t="shared" si="18"/>
        <v>0</v>
      </c>
      <c r="J123" s="399">
        <f t="shared" si="13"/>
        <v>0</v>
      </c>
      <c r="K123" s="400">
        <f t="shared" si="14"/>
        <v>0</v>
      </c>
      <c r="L123" s="401">
        <v>0</v>
      </c>
      <c r="M123" s="402"/>
      <c r="BC123" s="405"/>
      <c r="BE123" s="404"/>
    </row>
    <row r="124" spans="1:57" s="316" customFormat="1">
      <c r="A124" s="394">
        <v>111</v>
      </c>
      <c r="B124" s="395"/>
      <c r="C124" s="396" t="s">
        <v>2461</v>
      </c>
      <c r="D124" s="395" t="s">
        <v>2414</v>
      </c>
      <c r="E124" s="397">
        <v>2</v>
      </c>
      <c r="F124" s="398"/>
      <c r="G124" s="403"/>
      <c r="H124" s="399">
        <f t="shared" si="19"/>
        <v>0</v>
      </c>
      <c r="I124" s="399">
        <f t="shared" si="18"/>
        <v>0</v>
      </c>
      <c r="J124" s="399">
        <f t="shared" si="13"/>
        <v>0</v>
      </c>
      <c r="K124" s="400">
        <f t="shared" si="14"/>
        <v>0</v>
      </c>
      <c r="L124" s="401">
        <v>0</v>
      </c>
      <c r="M124" s="402"/>
    </row>
    <row r="125" spans="1:57" s="316" customFormat="1">
      <c r="A125" s="394">
        <v>112</v>
      </c>
      <c r="B125" s="395"/>
      <c r="C125" s="396" t="s">
        <v>2462</v>
      </c>
      <c r="D125" s="395" t="s">
        <v>2414</v>
      </c>
      <c r="E125" s="397">
        <v>2</v>
      </c>
      <c r="F125" s="398"/>
      <c r="G125" s="403"/>
      <c r="H125" s="399">
        <f t="shared" si="19"/>
        <v>0</v>
      </c>
      <c r="I125" s="399">
        <f t="shared" si="18"/>
        <v>0</v>
      </c>
      <c r="J125" s="399">
        <f t="shared" si="13"/>
        <v>0</v>
      </c>
      <c r="K125" s="400">
        <f t="shared" si="14"/>
        <v>0</v>
      </c>
      <c r="L125" s="401">
        <v>0</v>
      </c>
      <c r="M125" s="402"/>
    </row>
    <row r="126" spans="1:57" s="316" customFormat="1">
      <c r="A126" s="394">
        <v>113</v>
      </c>
      <c r="B126" s="395"/>
      <c r="C126" s="396" t="s">
        <v>2463</v>
      </c>
      <c r="D126" s="395" t="s">
        <v>2414</v>
      </c>
      <c r="E126" s="397">
        <v>19</v>
      </c>
      <c r="F126" s="398"/>
      <c r="G126" s="403"/>
      <c r="H126" s="399">
        <f t="shared" si="19"/>
        <v>0</v>
      </c>
      <c r="I126" s="399">
        <f t="shared" si="18"/>
        <v>0</v>
      </c>
      <c r="J126" s="399">
        <f t="shared" si="13"/>
        <v>0</v>
      </c>
      <c r="K126" s="400">
        <f t="shared" si="14"/>
        <v>0</v>
      </c>
      <c r="L126" s="401">
        <v>0</v>
      </c>
      <c r="M126" s="402"/>
    </row>
    <row r="127" spans="1:57" s="316" customFormat="1" ht="40.799999999999997">
      <c r="A127" s="394">
        <v>114</v>
      </c>
      <c r="B127" s="395"/>
      <c r="C127" s="396" t="s">
        <v>2464</v>
      </c>
      <c r="D127" s="395" t="s">
        <v>2414</v>
      </c>
      <c r="E127" s="397">
        <v>2</v>
      </c>
      <c r="F127" s="398"/>
      <c r="G127" s="403"/>
      <c r="H127" s="399">
        <f t="shared" si="19"/>
        <v>0</v>
      </c>
      <c r="I127" s="399">
        <f t="shared" si="18"/>
        <v>0</v>
      </c>
      <c r="J127" s="399">
        <f t="shared" si="13"/>
        <v>0</v>
      </c>
      <c r="K127" s="400">
        <f t="shared" si="14"/>
        <v>0</v>
      </c>
      <c r="L127" s="401">
        <v>0</v>
      </c>
      <c r="M127" s="402"/>
    </row>
    <row r="128" spans="1:57" s="316" customFormat="1" ht="40.799999999999997">
      <c r="A128" s="394">
        <v>115</v>
      </c>
      <c r="B128" s="395"/>
      <c r="C128" s="396" t="s">
        <v>2465</v>
      </c>
      <c r="D128" s="395" t="s">
        <v>2414</v>
      </c>
      <c r="E128" s="397">
        <v>2</v>
      </c>
      <c r="F128" s="398"/>
      <c r="G128" s="403"/>
      <c r="H128" s="399">
        <f t="shared" si="19"/>
        <v>0</v>
      </c>
      <c r="I128" s="399">
        <f t="shared" si="18"/>
        <v>0</v>
      </c>
      <c r="J128" s="399">
        <f t="shared" si="13"/>
        <v>0</v>
      </c>
      <c r="K128" s="400">
        <f t="shared" si="14"/>
        <v>0</v>
      </c>
      <c r="L128" s="401">
        <v>0</v>
      </c>
      <c r="M128" s="402"/>
    </row>
    <row r="129" spans="1:56" s="316" customFormat="1" ht="20.399999999999999">
      <c r="A129" s="394">
        <v>116</v>
      </c>
      <c r="B129" s="395"/>
      <c r="C129" s="396" t="s">
        <v>2466</v>
      </c>
      <c r="D129" s="395" t="s">
        <v>2414</v>
      </c>
      <c r="E129" s="397">
        <v>4</v>
      </c>
      <c r="F129" s="398"/>
      <c r="G129" s="403"/>
      <c r="H129" s="399">
        <f t="shared" si="19"/>
        <v>0</v>
      </c>
      <c r="I129" s="399">
        <f t="shared" si="18"/>
        <v>0</v>
      </c>
      <c r="J129" s="399">
        <f t="shared" si="13"/>
        <v>0</v>
      </c>
      <c r="K129" s="400">
        <f t="shared" si="14"/>
        <v>0</v>
      </c>
      <c r="L129" s="401">
        <v>0</v>
      </c>
      <c r="M129" s="402"/>
    </row>
    <row r="130" spans="1:56" s="316" customFormat="1" ht="30.6">
      <c r="A130" s="394">
        <v>117</v>
      </c>
      <c r="B130" s="395"/>
      <c r="C130" s="396" t="s">
        <v>2467</v>
      </c>
      <c r="D130" s="395" t="s">
        <v>2414</v>
      </c>
      <c r="E130" s="397">
        <v>1</v>
      </c>
      <c r="F130" s="398"/>
      <c r="G130" s="403"/>
      <c r="H130" s="399">
        <f t="shared" si="19"/>
        <v>0</v>
      </c>
      <c r="I130" s="399">
        <f t="shared" si="18"/>
        <v>0</v>
      </c>
      <c r="J130" s="399">
        <f t="shared" si="13"/>
        <v>0</v>
      </c>
      <c r="K130" s="400">
        <f t="shared" si="14"/>
        <v>0</v>
      </c>
      <c r="L130" s="401">
        <v>0</v>
      </c>
      <c r="M130" s="402"/>
    </row>
    <row r="131" spans="1:56" s="316" customFormat="1" ht="30.6">
      <c r="A131" s="394">
        <v>118</v>
      </c>
      <c r="B131" s="395"/>
      <c r="C131" s="396" t="s">
        <v>2468</v>
      </c>
      <c r="D131" s="395" t="s">
        <v>2414</v>
      </c>
      <c r="E131" s="397">
        <v>1</v>
      </c>
      <c r="F131" s="398"/>
      <c r="G131" s="403"/>
      <c r="H131" s="399">
        <f t="shared" si="19"/>
        <v>0</v>
      </c>
      <c r="I131" s="399">
        <f t="shared" si="18"/>
        <v>0</v>
      </c>
      <c r="J131" s="399">
        <f t="shared" si="13"/>
        <v>0</v>
      </c>
      <c r="K131" s="400">
        <f t="shared" si="14"/>
        <v>0</v>
      </c>
      <c r="L131" s="401">
        <v>0</v>
      </c>
      <c r="M131" s="402"/>
    </row>
    <row r="132" spans="1:56" s="316" customFormat="1" ht="20.399999999999999">
      <c r="A132" s="394">
        <v>119</v>
      </c>
      <c r="B132" s="395"/>
      <c r="C132" s="396" t="s">
        <v>2469</v>
      </c>
      <c r="D132" s="395" t="s">
        <v>2414</v>
      </c>
      <c r="E132" s="397">
        <v>2</v>
      </c>
      <c r="F132" s="398"/>
      <c r="G132" s="403"/>
      <c r="H132" s="399">
        <f t="shared" si="19"/>
        <v>0</v>
      </c>
      <c r="I132" s="399">
        <f t="shared" si="18"/>
        <v>0</v>
      </c>
      <c r="J132" s="399">
        <f t="shared" si="13"/>
        <v>0</v>
      </c>
      <c r="K132" s="400">
        <f t="shared" si="14"/>
        <v>0</v>
      </c>
      <c r="L132" s="401">
        <v>0</v>
      </c>
      <c r="M132" s="402"/>
    </row>
    <row r="133" spans="1:56" s="316" customFormat="1" ht="20.399999999999999">
      <c r="A133" s="394">
        <v>120</v>
      </c>
      <c r="B133" s="395"/>
      <c r="C133" s="396" t="s">
        <v>2470</v>
      </c>
      <c r="D133" s="395" t="s">
        <v>2414</v>
      </c>
      <c r="E133" s="397">
        <v>2</v>
      </c>
      <c r="F133" s="398"/>
      <c r="G133" s="403"/>
      <c r="H133" s="399">
        <f t="shared" si="19"/>
        <v>0</v>
      </c>
      <c r="I133" s="399">
        <f t="shared" si="18"/>
        <v>0</v>
      </c>
      <c r="J133" s="399">
        <f t="shared" si="13"/>
        <v>0</v>
      </c>
      <c r="K133" s="400">
        <f t="shared" si="14"/>
        <v>0</v>
      </c>
      <c r="L133" s="401">
        <v>0</v>
      </c>
      <c r="M133" s="402"/>
    </row>
    <row r="134" spans="1:56" s="316" customFormat="1" ht="20.399999999999999">
      <c r="A134" s="394">
        <v>121</v>
      </c>
      <c r="B134" s="395"/>
      <c r="C134" s="396" t="s">
        <v>2471</v>
      </c>
      <c r="D134" s="395" t="s">
        <v>2414</v>
      </c>
      <c r="E134" s="397">
        <v>10</v>
      </c>
      <c r="F134" s="398"/>
      <c r="G134" s="403"/>
      <c r="H134" s="399">
        <f t="shared" si="19"/>
        <v>0</v>
      </c>
      <c r="I134" s="399">
        <f t="shared" si="18"/>
        <v>0</v>
      </c>
      <c r="J134" s="399">
        <f t="shared" si="13"/>
        <v>0</v>
      </c>
      <c r="K134" s="400">
        <f t="shared" si="14"/>
        <v>0</v>
      </c>
      <c r="L134" s="401">
        <v>0</v>
      </c>
      <c r="M134" s="402"/>
    </row>
    <row r="135" spans="1:56" s="316" customFormat="1" ht="20.399999999999999">
      <c r="A135" s="394">
        <v>122</v>
      </c>
      <c r="B135" s="395"/>
      <c r="C135" s="396" t="s">
        <v>2472</v>
      </c>
      <c r="D135" s="395" t="s">
        <v>2414</v>
      </c>
      <c r="E135" s="397">
        <v>1</v>
      </c>
      <c r="F135" s="398"/>
      <c r="G135" s="403"/>
      <c r="H135" s="399">
        <f t="shared" si="19"/>
        <v>0</v>
      </c>
      <c r="I135" s="399">
        <f t="shared" si="18"/>
        <v>0</v>
      </c>
      <c r="J135" s="399">
        <f t="shared" si="13"/>
        <v>0</v>
      </c>
      <c r="K135" s="400">
        <f t="shared" si="14"/>
        <v>0</v>
      </c>
      <c r="L135" s="401">
        <v>0</v>
      </c>
      <c r="M135" s="402"/>
    </row>
    <row r="136" spans="1:56" s="316" customFormat="1" ht="20.399999999999999">
      <c r="A136" s="394">
        <v>123</v>
      </c>
      <c r="B136" s="395"/>
      <c r="C136" s="396" t="s">
        <v>2473</v>
      </c>
      <c r="D136" s="395" t="s">
        <v>2414</v>
      </c>
      <c r="E136" s="397">
        <v>1</v>
      </c>
      <c r="F136" s="398"/>
      <c r="G136" s="403"/>
      <c r="H136" s="399">
        <f t="shared" si="19"/>
        <v>0</v>
      </c>
      <c r="I136" s="399">
        <f t="shared" si="18"/>
        <v>0</v>
      </c>
      <c r="J136" s="399">
        <f t="shared" si="13"/>
        <v>0</v>
      </c>
      <c r="K136" s="400">
        <f t="shared" si="14"/>
        <v>0</v>
      </c>
      <c r="L136" s="401">
        <v>0</v>
      </c>
      <c r="M136" s="402"/>
    </row>
    <row r="137" spans="1:56" s="316" customFormat="1" ht="30.6">
      <c r="A137" s="394">
        <v>124</v>
      </c>
      <c r="B137" s="395"/>
      <c r="C137" s="396" t="s">
        <v>2478</v>
      </c>
      <c r="D137" s="395" t="s">
        <v>2414</v>
      </c>
      <c r="E137" s="397">
        <v>1</v>
      </c>
      <c r="F137" s="398"/>
      <c r="G137" s="403"/>
      <c r="H137" s="399">
        <f t="shared" si="19"/>
        <v>0</v>
      </c>
      <c r="I137" s="399">
        <f t="shared" si="18"/>
        <v>0</v>
      </c>
      <c r="J137" s="399">
        <f t="shared" si="13"/>
        <v>0</v>
      </c>
      <c r="K137" s="400">
        <f t="shared" si="14"/>
        <v>0</v>
      </c>
      <c r="L137" s="401">
        <v>0</v>
      </c>
      <c r="M137" s="402"/>
    </row>
    <row r="138" spans="1:56" s="316" customFormat="1" ht="30.6">
      <c r="A138" s="394">
        <v>125</v>
      </c>
      <c r="B138" s="395"/>
      <c r="C138" s="396" t="s">
        <v>2498</v>
      </c>
      <c r="D138" s="395" t="s">
        <v>2414</v>
      </c>
      <c r="E138" s="397">
        <v>1</v>
      </c>
      <c r="F138" s="398"/>
      <c r="G138" s="403"/>
      <c r="H138" s="399">
        <f t="shared" si="19"/>
        <v>0</v>
      </c>
      <c r="I138" s="399">
        <f t="shared" si="18"/>
        <v>0</v>
      </c>
      <c r="J138" s="399">
        <f t="shared" si="13"/>
        <v>0</v>
      </c>
      <c r="K138" s="400">
        <f t="shared" si="14"/>
        <v>0</v>
      </c>
      <c r="L138" s="401">
        <v>0</v>
      </c>
      <c r="M138" s="402"/>
    </row>
    <row r="139" spans="1:56" s="316" customFormat="1" ht="20.399999999999999">
      <c r="A139" s="394">
        <v>126</v>
      </c>
      <c r="B139" s="395"/>
      <c r="C139" s="396" t="s">
        <v>2479</v>
      </c>
      <c r="D139" s="395" t="s">
        <v>2414</v>
      </c>
      <c r="E139" s="397">
        <v>1</v>
      </c>
      <c r="F139" s="398"/>
      <c r="G139" s="403"/>
      <c r="H139" s="399">
        <f t="shared" si="19"/>
        <v>0</v>
      </c>
      <c r="I139" s="399">
        <f t="shared" si="18"/>
        <v>0</v>
      </c>
      <c r="J139" s="399">
        <f t="shared" si="13"/>
        <v>0</v>
      </c>
      <c r="K139" s="400">
        <f t="shared" si="14"/>
        <v>0</v>
      </c>
      <c r="L139" s="401">
        <v>0</v>
      </c>
      <c r="M139" s="402"/>
    </row>
    <row r="140" spans="1:56" s="316" customFormat="1" ht="20.399999999999999">
      <c r="A140" s="394">
        <v>127</v>
      </c>
      <c r="B140" s="395"/>
      <c r="C140" s="396" t="s">
        <v>2481</v>
      </c>
      <c r="D140" s="395" t="s">
        <v>2414</v>
      </c>
      <c r="E140" s="397">
        <v>7</v>
      </c>
      <c r="F140" s="398"/>
      <c r="G140" s="403"/>
      <c r="H140" s="399">
        <f t="shared" si="19"/>
        <v>0</v>
      </c>
      <c r="I140" s="399">
        <f t="shared" si="18"/>
        <v>0</v>
      </c>
      <c r="J140" s="399">
        <f t="shared" si="13"/>
        <v>0</v>
      </c>
      <c r="K140" s="400">
        <f t="shared" si="14"/>
        <v>0</v>
      </c>
      <c r="L140" s="401">
        <v>0</v>
      </c>
      <c r="M140" s="402"/>
      <c r="BD140" s="406"/>
    </row>
    <row r="141" spans="1:56" s="316" customFormat="1" ht="20.399999999999999">
      <c r="A141" s="394">
        <v>128</v>
      </c>
      <c r="B141" s="395"/>
      <c r="C141" s="396" t="s">
        <v>2482</v>
      </c>
      <c r="D141" s="395" t="s">
        <v>2414</v>
      </c>
      <c r="E141" s="397">
        <v>74</v>
      </c>
      <c r="F141" s="398"/>
      <c r="G141" s="403"/>
      <c r="H141" s="399">
        <f t="shared" si="19"/>
        <v>0</v>
      </c>
      <c r="I141" s="399">
        <f t="shared" si="18"/>
        <v>0</v>
      </c>
      <c r="J141" s="399">
        <f t="shared" si="13"/>
        <v>0</v>
      </c>
      <c r="K141" s="400">
        <f t="shared" si="14"/>
        <v>0</v>
      </c>
      <c r="L141" s="401">
        <v>0</v>
      </c>
      <c r="M141" s="402"/>
    </row>
    <row r="142" spans="1:56" s="316" customFormat="1" ht="20.399999999999999">
      <c r="A142" s="394">
        <v>129</v>
      </c>
      <c r="B142" s="395"/>
      <c r="C142" s="396" t="s">
        <v>2484</v>
      </c>
      <c r="D142" s="395" t="s">
        <v>2414</v>
      </c>
      <c r="E142" s="397">
        <v>2</v>
      </c>
      <c r="F142" s="398"/>
      <c r="G142" s="403"/>
      <c r="H142" s="399">
        <f t="shared" si="19"/>
        <v>0</v>
      </c>
      <c r="I142" s="399">
        <f t="shared" si="18"/>
        <v>0</v>
      </c>
      <c r="J142" s="399">
        <f t="shared" si="13"/>
        <v>0</v>
      </c>
      <c r="K142" s="400">
        <f t="shared" si="14"/>
        <v>0</v>
      </c>
      <c r="L142" s="401">
        <v>0</v>
      </c>
      <c r="M142" s="402"/>
    </row>
    <row r="143" spans="1:56" s="316" customFormat="1" ht="20.399999999999999">
      <c r="A143" s="394">
        <v>130</v>
      </c>
      <c r="B143" s="395"/>
      <c r="C143" s="396" t="s">
        <v>2485</v>
      </c>
      <c r="D143" s="395" t="s">
        <v>2414</v>
      </c>
      <c r="E143" s="397">
        <v>12</v>
      </c>
      <c r="F143" s="398"/>
      <c r="G143" s="403"/>
      <c r="H143" s="399">
        <f t="shared" si="19"/>
        <v>0</v>
      </c>
      <c r="I143" s="399">
        <f t="shared" si="18"/>
        <v>0</v>
      </c>
      <c r="J143" s="399">
        <f t="shared" si="13"/>
        <v>0</v>
      </c>
      <c r="K143" s="400">
        <f t="shared" si="14"/>
        <v>0</v>
      </c>
      <c r="L143" s="401">
        <v>0</v>
      </c>
      <c r="M143" s="402"/>
    </row>
    <row r="144" spans="1:56" s="316" customFormat="1" ht="20.399999999999999">
      <c r="A144" s="394">
        <v>131</v>
      </c>
      <c r="B144" s="395"/>
      <c r="C144" s="396" t="s">
        <v>2486</v>
      </c>
      <c r="D144" s="395" t="s">
        <v>2414</v>
      </c>
      <c r="E144" s="397">
        <v>12</v>
      </c>
      <c r="F144" s="398"/>
      <c r="G144" s="403"/>
      <c r="H144" s="399">
        <f t="shared" si="19"/>
        <v>0</v>
      </c>
      <c r="I144" s="399">
        <f t="shared" si="18"/>
        <v>0</v>
      </c>
      <c r="J144" s="399">
        <f t="shared" si="13"/>
        <v>0</v>
      </c>
      <c r="K144" s="400">
        <f t="shared" si="14"/>
        <v>0</v>
      </c>
      <c r="L144" s="401">
        <v>0</v>
      </c>
      <c r="M144" s="402"/>
    </row>
    <row r="145" spans="1:57" s="316" customFormat="1" ht="20.399999999999999">
      <c r="A145" s="394">
        <v>132</v>
      </c>
      <c r="B145" s="395"/>
      <c r="C145" s="396" t="s">
        <v>2487</v>
      </c>
      <c r="D145" s="395" t="s">
        <v>2414</v>
      </c>
      <c r="E145" s="397">
        <v>12</v>
      </c>
      <c r="F145" s="398"/>
      <c r="G145" s="403"/>
      <c r="H145" s="399">
        <f t="shared" si="19"/>
        <v>0</v>
      </c>
      <c r="I145" s="399">
        <f t="shared" si="18"/>
        <v>0</v>
      </c>
      <c r="J145" s="399">
        <f t="shared" si="13"/>
        <v>0</v>
      </c>
      <c r="K145" s="400">
        <f t="shared" si="14"/>
        <v>0</v>
      </c>
      <c r="L145" s="401">
        <v>0</v>
      </c>
      <c r="M145" s="402"/>
    </row>
    <row r="146" spans="1:57" s="316" customFormat="1" ht="20.399999999999999">
      <c r="A146" s="394">
        <v>133</v>
      </c>
      <c r="B146" s="395"/>
      <c r="C146" s="396" t="s">
        <v>2488</v>
      </c>
      <c r="D146" s="395" t="s">
        <v>2414</v>
      </c>
      <c r="E146" s="397">
        <v>10</v>
      </c>
      <c r="F146" s="398"/>
      <c r="G146" s="403"/>
      <c r="H146" s="399">
        <f t="shared" si="19"/>
        <v>0</v>
      </c>
      <c r="I146" s="399">
        <f t="shared" si="18"/>
        <v>0</v>
      </c>
      <c r="J146" s="399">
        <f t="shared" si="13"/>
        <v>0</v>
      </c>
      <c r="K146" s="400">
        <f t="shared" si="14"/>
        <v>0</v>
      </c>
      <c r="L146" s="401">
        <v>0</v>
      </c>
      <c r="M146" s="402"/>
    </row>
    <row r="147" spans="1:57" s="316" customFormat="1" ht="20.399999999999999">
      <c r="A147" s="394">
        <v>134</v>
      </c>
      <c r="B147" s="395"/>
      <c r="C147" s="396" t="s">
        <v>2489</v>
      </c>
      <c r="D147" s="395" t="s">
        <v>2414</v>
      </c>
      <c r="E147" s="397">
        <v>4</v>
      </c>
      <c r="F147" s="398"/>
      <c r="G147" s="403"/>
      <c r="H147" s="399">
        <f t="shared" si="19"/>
        <v>0</v>
      </c>
      <c r="I147" s="399">
        <f t="shared" si="18"/>
        <v>0</v>
      </c>
      <c r="J147" s="399">
        <f t="shared" si="13"/>
        <v>0</v>
      </c>
      <c r="K147" s="400">
        <f t="shared" si="14"/>
        <v>0</v>
      </c>
      <c r="L147" s="401">
        <v>0</v>
      </c>
      <c r="M147" s="402"/>
    </row>
    <row r="148" spans="1:57" s="316" customFormat="1" ht="20.399999999999999">
      <c r="A148" s="394">
        <v>135</v>
      </c>
      <c r="B148" s="395"/>
      <c r="C148" s="396" t="s">
        <v>2490</v>
      </c>
      <c r="D148" s="395" t="s">
        <v>2414</v>
      </c>
      <c r="E148" s="397">
        <v>4</v>
      </c>
      <c r="F148" s="398"/>
      <c r="G148" s="403"/>
      <c r="H148" s="399">
        <f t="shared" si="19"/>
        <v>0</v>
      </c>
      <c r="I148" s="399">
        <f t="shared" si="18"/>
        <v>0</v>
      </c>
      <c r="J148" s="399">
        <f t="shared" si="13"/>
        <v>0</v>
      </c>
      <c r="K148" s="400">
        <f t="shared" si="14"/>
        <v>0</v>
      </c>
      <c r="L148" s="401">
        <v>0</v>
      </c>
      <c r="M148" s="402"/>
    </row>
    <row r="149" spans="1:57" s="316" customFormat="1" ht="20.399999999999999">
      <c r="A149" s="394">
        <v>136</v>
      </c>
      <c r="B149" s="395"/>
      <c r="C149" s="396" t="s">
        <v>2491</v>
      </c>
      <c r="D149" s="395" t="s">
        <v>2414</v>
      </c>
      <c r="E149" s="397">
        <v>2</v>
      </c>
      <c r="F149" s="398"/>
      <c r="G149" s="403"/>
      <c r="H149" s="399">
        <f t="shared" si="19"/>
        <v>0</v>
      </c>
      <c r="I149" s="399">
        <f t="shared" si="18"/>
        <v>0</v>
      </c>
      <c r="J149" s="399">
        <f t="shared" si="13"/>
        <v>0</v>
      </c>
      <c r="K149" s="400">
        <f t="shared" si="14"/>
        <v>0</v>
      </c>
      <c r="L149" s="401">
        <v>0</v>
      </c>
      <c r="M149" s="402"/>
    </row>
    <row r="150" spans="1:57" s="316" customFormat="1">
      <c r="A150" s="394">
        <v>137</v>
      </c>
      <c r="B150" s="407"/>
      <c r="C150" s="408" t="s">
        <v>2492</v>
      </c>
      <c r="D150" s="407" t="s">
        <v>2364</v>
      </c>
      <c r="E150" s="409">
        <v>1</v>
      </c>
      <c r="F150" s="410"/>
      <c r="G150" s="411"/>
      <c r="H150" s="412">
        <f t="shared" si="19"/>
        <v>0</v>
      </c>
      <c r="I150" s="412">
        <f t="shared" si="18"/>
        <v>0</v>
      </c>
      <c r="J150" s="412">
        <f t="shared" si="13"/>
        <v>0</v>
      </c>
      <c r="K150" s="413">
        <f t="shared" si="14"/>
        <v>0</v>
      </c>
      <c r="L150" s="414">
        <v>0</v>
      </c>
      <c r="M150" s="415"/>
    </row>
    <row r="151" spans="1:57" s="316" customFormat="1">
      <c r="A151" s="422">
        <v>138</v>
      </c>
      <c r="B151" s="423" t="s">
        <v>2499</v>
      </c>
      <c r="C151" s="423" t="s">
        <v>2500</v>
      </c>
      <c r="D151" s="424"/>
      <c r="E151" s="425"/>
      <c r="F151" s="426"/>
      <c r="G151" s="426"/>
      <c r="H151" s="427"/>
      <c r="I151" s="427"/>
      <c r="J151" s="427"/>
      <c r="K151" s="428"/>
      <c r="L151" s="429"/>
      <c r="M151" s="429"/>
      <c r="P151" s="430"/>
      <c r="Q151" s="431"/>
      <c r="R151" s="432"/>
      <c r="S151" s="432"/>
      <c r="T151" s="429"/>
      <c r="U151" s="429"/>
      <c r="V151" s="429"/>
      <c r="W151" s="433"/>
      <c r="X151" s="429"/>
      <c r="Y151" s="433"/>
      <c r="Z151" s="429"/>
      <c r="AB151" s="430"/>
      <c r="AC151" s="431"/>
      <c r="AD151" s="432"/>
      <c r="AE151" s="432"/>
      <c r="AF151" s="429"/>
      <c r="AG151" s="429"/>
      <c r="AH151" s="429"/>
      <c r="AI151" s="433"/>
      <c r="AJ151" s="429"/>
      <c r="AK151" s="433"/>
      <c r="AL151" s="429"/>
      <c r="AN151" s="430"/>
      <c r="AO151" s="431"/>
      <c r="AP151" s="432"/>
      <c r="AQ151" s="432"/>
      <c r="AR151" s="429"/>
      <c r="AS151" s="429"/>
      <c r="AT151" s="429"/>
      <c r="AU151" s="433"/>
      <c r="AV151" s="429"/>
      <c r="AW151" s="433"/>
      <c r="AX151" s="429"/>
    </row>
    <row r="152" spans="1:57" s="442" customFormat="1" ht="14.25" customHeight="1">
      <c r="A152" s="385">
        <v>139</v>
      </c>
      <c r="B152" s="434"/>
      <c r="C152" s="435" t="s">
        <v>2501</v>
      </c>
      <c r="D152" s="434"/>
      <c r="E152" s="436"/>
      <c r="F152" s="437"/>
      <c r="G152" s="437"/>
      <c r="H152" s="438"/>
      <c r="I152" s="438">
        <f>SUBTOTAL(9,I153:I176)</f>
        <v>0</v>
      </c>
      <c r="J152" s="438">
        <f>SUBTOTAL(9,J153:J176)</f>
        <v>0</v>
      </c>
      <c r="K152" s="439">
        <f>SUBTOTAL(9,K153:K176)</f>
        <v>0</v>
      </c>
      <c r="L152" s="440">
        <v>0</v>
      </c>
      <c r="M152" s="441"/>
      <c r="P152" s="443"/>
      <c r="Q152" s="444"/>
      <c r="R152" s="445"/>
      <c r="S152" s="445"/>
      <c r="T152" s="446"/>
      <c r="U152" s="429" t="e">
        <f>SUBTOTAL(9,#REF!)</f>
        <v>#REF!</v>
      </c>
      <c r="V152" s="429" t="e">
        <f>SUBTOTAL(9,#REF!)</f>
        <v>#REF!</v>
      </c>
      <c r="W152" s="433" t="e">
        <f>SUBTOTAL(9,#REF!)</f>
        <v>#REF!</v>
      </c>
      <c r="X152" s="433" t="e">
        <f>SUBTOTAL(9,#REF!)</f>
        <v>#REF!</v>
      </c>
      <c r="Y152" s="433"/>
      <c r="Z152" s="433" t="e">
        <f>SUBTOTAL(9,#REF!)</f>
        <v>#REF!</v>
      </c>
      <c r="AB152" s="443"/>
      <c r="AC152" s="444"/>
      <c r="AD152" s="445"/>
      <c r="AE152" s="445"/>
      <c r="AF152" s="446"/>
      <c r="AG152" s="429" t="e">
        <f>SUBTOTAL(9,#REF!)</f>
        <v>#REF!</v>
      </c>
      <c r="AH152" s="429" t="e">
        <f>SUBTOTAL(9,#REF!)</f>
        <v>#REF!</v>
      </c>
      <c r="AI152" s="433" t="e">
        <f>SUBTOTAL(9,#REF!)</f>
        <v>#REF!</v>
      </c>
      <c r="AJ152" s="433" t="e">
        <f>SUBTOTAL(9,#REF!)</f>
        <v>#REF!</v>
      </c>
      <c r="AK152" s="433"/>
      <c r="AL152" s="433" t="e">
        <f>SUBTOTAL(9,#REF!)</f>
        <v>#REF!</v>
      </c>
      <c r="AN152" s="443"/>
      <c r="AO152" s="444"/>
      <c r="AP152" s="445"/>
      <c r="AQ152" s="445"/>
      <c r="AR152" s="446"/>
      <c r="AS152" s="429" t="e">
        <f>SUBTOTAL(9,#REF!)</f>
        <v>#REF!</v>
      </c>
      <c r="AT152" s="429" t="e">
        <f>SUBTOTAL(9,#REF!)</f>
        <v>#REF!</v>
      </c>
      <c r="AU152" s="433" t="e">
        <f>SUBTOTAL(9,#REF!)</f>
        <v>#REF!</v>
      </c>
      <c r="AV152" s="433" t="e">
        <f>SUBTOTAL(9,#REF!)</f>
        <v>#REF!</v>
      </c>
      <c r="AW152" s="433"/>
      <c r="AX152" s="429" t="e">
        <f>SUBTOTAL(9,#REF!)</f>
        <v>#REF!</v>
      </c>
    </row>
    <row r="153" spans="1:57" ht="40.799999999999997">
      <c r="A153" s="394">
        <v>140</v>
      </c>
      <c r="B153" s="395"/>
      <c r="C153" s="396" t="s">
        <v>2502</v>
      </c>
      <c r="D153" s="395" t="s">
        <v>2414</v>
      </c>
      <c r="E153" s="447" t="s">
        <v>192</v>
      </c>
      <c r="F153" s="398"/>
      <c r="G153" s="398"/>
      <c r="H153" s="399">
        <f t="shared" ref="H153:H158" si="20">SUM(F153:G153)</f>
        <v>0</v>
      </c>
      <c r="I153" s="399">
        <f t="shared" ref="I153:I176" si="21">ROUND(E153*F153,2)</f>
        <v>0</v>
      </c>
      <c r="J153" s="399">
        <f t="shared" ref="J153:J176" si="22">ROUND(E153*G153,2)</f>
        <v>0</v>
      </c>
      <c r="K153" s="400">
        <f t="shared" ref="K153:K175" si="23">ROUND(E153*H153,2)</f>
        <v>0</v>
      </c>
      <c r="L153" s="401">
        <v>0</v>
      </c>
      <c r="M153" s="402"/>
      <c r="N153" s="316"/>
      <c r="P153" s="448" t="s">
        <v>2414</v>
      </c>
      <c r="Q153" s="449"/>
      <c r="R153" s="398">
        <v>32400</v>
      </c>
      <c r="S153" s="398">
        <v>360</v>
      </c>
      <c r="T153" s="450">
        <f t="shared" ref="T153:T168" si="24">SUM(R153:S153)</f>
        <v>32760</v>
      </c>
      <c r="U153" s="450">
        <f t="shared" ref="U153:U170" si="25">ROUND(Q153*R153,2)</f>
        <v>0</v>
      </c>
      <c r="V153" s="450">
        <f t="shared" ref="V153:V170" si="26">ROUND(Q153*S153,2)</f>
        <v>0</v>
      </c>
      <c r="W153" s="451">
        <f t="shared" ref="W153:W170" si="27">ROUND(Q153*T153,2)</f>
        <v>0</v>
      </c>
      <c r="X153" s="452">
        <f t="shared" ref="X153:X170" si="28">W153</f>
        <v>0</v>
      </c>
      <c r="Y153" s="453">
        <f t="shared" ref="Y153:Y170" si="29">E153-Q153</f>
        <v>4</v>
      </c>
      <c r="Z153" s="452">
        <f t="shared" ref="Z153:Z170" si="30">K153-X153</f>
        <v>0</v>
      </c>
      <c r="AA153" s="316"/>
      <c r="AB153" s="448" t="s">
        <v>2414</v>
      </c>
      <c r="AC153" s="449">
        <v>0</v>
      </c>
      <c r="AD153" s="398">
        <v>32400</v>
      </c>
      <c r="AE153" s="398">
        <v>360</v>
      </c>
      <c r="AF153" s="450">
        <f t="shared" ref="AF153:AF166" si="31">SUM(AD153:AE153)</f>
        <v>32760</v>
      </c>
      <c r="AG153" s="450">
        <f t="shared" ref="AG153:AG170" si="32">ROUND(AC153*AD153,2)</f>
        <v>0</v>
      </c>
      <c r="AH153" s="450">
        <f t="shared" ref="AH153:AH170" si="33">ROUND(AC153*AE153,2)</f>
        <v>0</v>
      </c>
      <c r="AI153" s="451">
        <f t="shared" ref="AI153:AI170" si="34">ROUND(AC153*AF153,2)</f>
        <v>0</v>
      </c>
      <c r="AJ153" s="452">
        <f t="shared" ref="AJ153:AJ170" si="35">AI153</f>
        <v>0</v>
      </c>
      <c r="AK153" s="453">
        <f t="shared" ref="AK153:AK170" si="36">E153-Q153-AC153</f>
        <v>4</v>
      </c>
      <c r="AL153" s="452">
        <f t="shared" ref="AL153:AL170" si="37">K153-X153-AJ153</f>
        <v>0</v>
      </c>
      <c r="AM153" s="316"/>
      <c r="AN153" s="448" t="s">
        <v>2414</v>
      </c>
      <c r="AO153" s="449">
        <v>4</v>
      </c>
      <c r="AP153" s="398">
        <v>32400</v>
      </c>
      <c r="AQ153" s="398">
        <v>360</v>
      </c>
      <c r="AR153" s="450">
        <f t="shared" ref="AR153:AR170" si="38">SUM(AP153:AQ153)</f>
        <v>32760</v>
      </c>
      <c r="AS153" s="450">
        <f t="shared" ref="AS153:AS170" si="39">ROUND(AO153*AP153,2)</f>
        <v>129600</v>
      </c>
      <c r="AT153" s="450">
        <f t="shared" ref="AT153:AT170" si="40">ROUND(AO153*AQ153,2)</f>
        <v>1440</v>
      </c>
      <c r="AU153" s="451">
        <f t="shared" ref="AU153:AU170" si="41">ROUND(AO153*AR153,2)</f>
        <v>131040</v>
      </c>
      <c r="AV153" s="452">
        <f t="shared" ref="AV153:AV170" si="42">AU153</f>
        <v>131040</v>
      </c>
      <c r="AW153" s="453">
        <f t="shared" ref="AW153:AW170" si="43">E153-Q153-AC153-AO153</f>
        <v>0</v>
      </c>
      <c r="AX153" s="452">
        <f t="shared" ref="AX153:AX170" si="44">K153-X153-AJ153-AV153</f>
        <v>-131040</v>
      </c>
      <c r="AY153" s="316"/>
      <c r="BA153" s="316"/>
      <c r="BB153" s="316"/>
      <c r="BC153" s="316"/>
      <c r="BD153" s="316"/>
      <c r="BE153" s="316"/>
    </row>
    <row r="154" spans="1:57" s="316" customFormat="1" ht="20.399999999999999">
      <c r="A154" s="394">
        <v>141</v>
      </c>
      <c r="B154" s="454"/>
      <c r="C154" s="396" t="s">
        <v>2503</v>
      </c>
      <c r="D154" s="395" t="s">
        <v>2414</v>
      </c>
      <c r="E154" s="447" t="s">
        <v>192</v>
      </c>
      <c r="F154" s="398"/>
      <c r="G154" s="398"/>
      <c r="H154" s="399">
        <f t="shared" ref="H154:H156" si="45">SUM(F154:G154)</f>
        <v>0</v>
      </c>
      <c r="I154" s="399">
        <f t="shared" si="21"/>
        <v>0</v>
      </c>
      <c r="J154" s="399">
        <f t="shared" si="22"/>
        <v>0</v>
      </c>
      <c r="K154" s="400">
        <f t="shared" si="23"/>
        <v>0</v>
      </c>
      <c r="L154" s="401"/>
      <c r="M154" s="402"/>
      <c r="P154" s="448" t="s">
        <v>2414</v>
      </c>
      <c r="Q154" s="449"/>
      <c r="R154" s="398">
        <v>3600</v>
      </c>
      <c r="S154" s="398">
        <v>600</v>
      </c>
      <c r="T154" s="450">
        <f t="shared" si="24"/>
        <v>4200</v>
      </c>
      <c r="U154" s="450">
        <f t="shared" si="25"/>
        <v>0</v>
      </c>
      <c r="V154" s="450">
        <f t="shared" si="26"/>
        <v>0</v>
      </c>
      <c r="W154" s="451">
        <f t="shared" si="27"/>
        <v>0</v>
      </c>
      <c r="X154" s="452">
        <f t="shared" si="28"/>
        <v>0</v>
      </c>
      <c r="Y154" s="453">
        <f t="shared" si="29"/>
        <v>4</v>
      </c>
      <c r="Z154" s="452">
        <f t="shared" si="30"/>
        <v>0</v>
      </c>
      <c r="AB154" s="448" t="s">
        <v>2414</v>
      </c>
      <c r="AC154" s="449">
        <v>0</v>
      </c>
      <c r="AD154" s="398">
        <v>3600</v>
      </c>
      <c r="AE154" s="398">
        <v>600</v>
      </c>
      <c r="AF154" s="450">
        <f t="shared" ref="AF154" si="46">SUM(AD154:AE154)</f>
        <v>4200</v>
      </c>
      <c r="AG154" s="450">
        <f t="shared" si="32"/>
        <v>0</v>
      </c>
      <c r="AH154" s="450">
        <f t="shared" si="33"/>
        <v>0</v>
      </c>
      <c r="AI154" s="451">
        <f t="shared" si="34"/>
        <v>0</v>
      </c>
      <c r="AJ154" s="452">
        <f t="shared" si="35"/>
        <v>0</v>
      </c>
      <c r="AK154" s="453">
        <f t="shared" si="36"/>
        <v>4</v>
      </c>
      <c r="AL154" s="452">
        <f t="shared" si="37"/>
        <v>0</v>
      </c>
      <c r="AN154" s="448" t="s">
        <v>2414</v>
      </c>
      <c r="AO154" s="449">
        <v>0</v>
      </c>
      <c r="AP154" s="398">
        <v>3600</v>
      </c>
      <c r="AQ154" s="398">
        <v>600</v>
      </c>
      <c r="AR154" s="450">
        <f t="shared" si="38"/>
        <v>4200</v>
      </c>
      <c r="AS154" s="450">
        <f t="shared" si="39"/>
        <v>0</v>
      </c>
      <c r="AT154" s="450">
        <f t="shared" si="40"/>
        <v>0</v>
      </c>
      <c r="AU154" s="451">
        <f t="shared" si="41"/>
        <v>0</v>
      </c>
      <c r="AV154" s="452">
        <f t="shared" si="42"/>
        <v>0</v>
      </c>
      <c r="AW154" s="453">
        <f t="shared" si="43"/>
        <v>4</v>
      </c>
      <c r="AX154" s="452">
        <f t="shared" si="44"/>
        <v>0</v>
      </c>
    </row>
    <row r="155" spans="1:57" ht="30.6">
      <c r="A155" s="394">
        <v>142</v>
      </c>
      <c r="B155" s="395"/>
      <c r="C155" s="396" t="s">
        <v>2504</v>
      </c>
      <c r="D155" s="395" t="s">
        <v>2414</v>
      </c>
      <c r="E155" s="447" t="s">
        <v>444</v>
      </c>
      <c r="F155" s="398"/>
      <c r="G155" s="398"/>
      <c r="H155" s="399">
        <f t="shared" si="45"/>
        <v>0</v>
      </c>
      <c r="I155" s="399">
        <f t="shared" si="21"/>
        <v>0</v>
      </c>
      <c r="J155" s="399">
        <f t="shared" si="22"/>
        <v>0</v>
      </c>
      <c r="K155" s="400">
        <f t="shared" si="23"/>
        <v>0</v>
      </c>
      <c r="L155" s="401">
        <v>0</v>
      </c>
      <c r="M155" s="402"/>
      <c r="N155" s="316"/>
      <c r="P155" s="448" t="s">
        <v>2414</v>
      </c>
      <c r="Q155" s="449"/>
      <c r="R155" s="398">
        <v>32400</v>
      </c>
      <c r="S155" s="398">
        <v>360</v>
      </c>
      <c r="T155" s="450">
        <f t="shared" si="24"/>
        <v>32760</v>
      </c>
      <c r="U155" s="450">
        <f t="shared" si="25"/>
        <v>0</v>
      </c>
      <c r="V155" s="450">
        <f t="shared" si="26"/>
        <v>0</v>
      </c>
      <c r="W155" s="451">
        <f t="shared" si="27"/>
        <v>0</v>
      </c>
      <c r="X155" s="452">
        <f t="shared" si="28"/>
        <v>0</v>
      </c>
      <c r="Y155" s="453">
        <f t="shared" si="29"/>
        <v>8</v>
      </c>
      <c r="Z155" s="452">
        <f t="shared" si="30"/>
        <v>0</v>
      </c>
      <c r="AA155" s="316"/>
      <c r="AB155" s="448" t="s">
        <v>2414</v>
      </c>
      <c r="AC155" s="449">
        <v>0</v>
      </c>
      <c r="AD155" s="398">
        <v>32400</v>
      </c>
      <c r="AE155" s="398">
        <v>360</v>
      </c>
      <c r="AF155" s="450">
        <f t="shared" ref="AF155" si="47">SUM(AD155:AE155)</f>
        <v>32760</v>
      </c>
      <c r="AG155" s="450">
        <f t="shared" si="32"/>
        <v>0</v>
      </c>
      <c r="AH155" s="450">
        <f t="shared" si="33"/>
        <v>0</v>
      </c>
      <c r="AI155" s="451">
        <f t="shared" si="34"/>
        <v>0</v>
      </c>
      <c r="AJ155" s="452">
        <f t="shared" si="35"/>
        <v>0</v>
      </c>
      <c r="AK155" s="453">
        <f t="shared" si="36"/>
        <v>8</v>
      </c>
      <c r="AL155" s="452">
        <f t="shared" si="37"/>
        <v>0</v>
      </c>
      <c r="AM155" s="316"/>
      <c r="AN155" s="448" t="s">
        <v>2414</v>
      </c>
      <c r="AO155" s="449">
        <v>4</v>
      </c>
      <c r="AP155" s="398">
        <v>32400</v>
      </c>
      <c r="AQ155" s="398">
        <v>360</v>
      </c>
      <c r="AR155" s="450">
        <f t="shared" si="38"/>
        <v>32760</v>
      </c>
      <c r="AS155" s="450">
        <f t="shared" si="39"/>
        <v>129600</v>
      </c>
      <c r="AT155" s="450">
        <f t="shared" si="40"/>
        <v>1440</v>
      </c>
      <c r="AU155" s="451">
        <f t="shared" si="41"/>
        <v>131040</v>
      </c>
      <c r="AV155" s="452">
        <f t="shared" si="42"/>
        <v>131040</v>
      </c>
      <c r="AW155" s="453">
        <f t="shared" si="43"/>
        <v>4</v>
      </c>
      <c r="AX155" s="452">
        <f t="shared" si="44"/>
        <v>-131040</v>
      </c>
      <c r="AY155" s="316"/>
      <c r="BA155" s="316"/>
      <c r="BB155" s="316"/>
      <c r="BC155" s="316"/>
      <c r="BD155" s="316"/>
      <c r="BE155" s="316"/>
    </row>
    <row r="156" spans="1:57" s="316" customFormat="1" ht="20.399999999999999">
      <c r="A156" s="394">
        <v>143</v>
      </c>
      <c r="B156" s="454"/>
      <c r="C156" s="396" t="s">
        <v>2505</v>
      </c>
      <c r="D156" s="395" t="s">
        <v>2414</v>
      </c>
      <c r="E156" s="447" t="s">
        <v>444</v>
      </c>
      <c r="F156" s="398"/>
      <c r="G156" s="398"/>
      <c r="H156" s="399">
        <f t="shared" si="45"/>
        <v>0</v>
      </c>
      <c r="I156" s="399">
        <f t="shared" si="21"/>
        <v>0</v>
      </c>
      <c r="J156" s="399">
        <f t="shared" si="22"/>
        <v>0</v>
      </c>
      <c r="K156" s="400">
        <f t="shared" si="23"/>
        <v>0</v>
      </c>
      <c r="L156" s="401"/>
      <c r="M156" s="402"/>
      <c r="P156" s="448" t="s">
        <v>2414</v>
      </c>
      <c r="Q156" s="449"/>
      <c r="R156" s="398">
        <v>3600</v>
      </c>
      <c r="S156" s="398">
        <v>600</v>
      </c>
      <c r="T156" s="450">
        <f t="shared" si="24"/>
        <v>4200</v>
      </c>
      <c r="U156" s="450">
        <f t="shared" si="25"/>
        <v>0</v>
      </c>
      <c r="V156" s="450">
        <f t="shared" si="26"/>
        <v>0</v>
      </c>
      <c r="W156" s="451">
        <f t="shared" si="27"/>
        <v>0</v>
      </c>
      <c r="X156" s="452">
        <f t="shared" si="28"/>
        <v>0</v>
      </c>
      <c r="Y156" s="453">
        <f t="shared" si="29"/>
        <v>8</v>
      </c>
      <c r="Z156" s="452">
        <f t="shared" si="30"/>
        <v>0</v>
      </c>
      <c r="AB156" s="448" t="s">
        <v>2414</v>
      </c>
      <c r="AC156" s="449">
        <v>0</v>
      </c>
      <c r="AD156" s="398">
        <v>3600</v>
      </c>
      <c r="AE156" s="398">
        <v>600</v>
      </c>
      <c r="AF156" s="450">
        <f t="shared" ref="AF156" si="48">SUM(AD156:AE156)</f>
        <v>4200</v>
      </c>
      <c r="AG156" s="450">
        <f t="shared" si="32"/>
        <v>0</v>
      </c>
      <c r="AH156" s="450">
        <f t="shared" si="33"/>
        <v>0</v>
      </c>
      <c r="AI156" s="451">
        <f t="shared" si="34"/>
        <v>0</v>
      </c>
      <c r="AJ156" s="452">
        <f t="shared" si="35"/>
        <v>0</v>
      </c>
      <c r="AK156" s="453">
        <f t="shared" si="36"/>
        <v>8</v>
      </c>
      <c r="AL156" s="452">
        <f t="shared" si="37"/>
        <v>0</v>
      </c>
      <c r="AN156" s="448" t="s">
        <v>2414</v>
      </c>
      <c r="AO156" s="449">
        <v>0</v>
      </c>
      <c r="AP156" s="398">
        <v>3600</v>
      </c>
      <c r="AQ156" s="398">
        <v>600</v>
      </c>
      <c r="AR156" s="450">
        <f t="shared" si="38"/>
        <v>4200</v>
      </c>
      <c r="AS156" s="450">
        <f t="shared" si="39"/>
        <v>0</v>
      </c>
      <c r="AT156" s="450">
        <f t="shared" si="40"/>
        <v>0</v>
      </c>
      <c r="AU156" s="451">
        <f t="shared" si="41"/>
        <v>0</v>
      </c>
      <c r="AV156" s="452">
        <f t="shared" si="42"/>
        <v>0</v>
      </c>
      <c r="AW156" s="453">
        <f t="shared" si="43"/>
        <v>8</v>
      </c>
      <c r="AX156" s="452">
        <f t="shared" si="44"/>
        <v>0</v>
      </c>
    </row>
    <row r="157" spans="1:57" ht="30.6">
      <c r="A157" s="394">
        <v>144</v>
      </c>
      <c r="B157" s="395"/>
      <c r="C157" s="396" t="s">
        <v>2506</v>
      </c>
      <c r="D157" s="395" t="s">
        <v>2414</v>
      </c>
      <c r="E157" s="447" t="s">
        <v>444</v>
      </c>
      <c r="F157" s="398"/>
      <c r="G157" s="398"/>
      <c r="H157" s="399">
        <f t="shared" si="20"/>
        <v>0</v>
      </c>
      <c r="I157" s="399">
        <f t="shared" si="21"/>
        <v>0</v>
      </c>
      <c r="J157" s="399">
        <f t="shared" si="22"/>
        <v>0</v>
      </c>
      <c r="K157" s="400">
        <f t="shared" si="23"/>
        <v>0</v>
      </c>
      <c r="L157" s="401">
        <v>0</v>
      </c>
      <c r="M157" s="402"/>
      <c r="N157" s="316"/>
      <c r="P157" s="448" t="s">
        <v>2414</v>
      </c>
      <c r="Q157" s="449"/>
      <c r="R157" s="398">
        <v>32400</v>
      </c>
      <c r="S157" s="398">
        <v>360</v>
      </c>
      <c r="T157" s="450">
        <f t="shared" si="24"/>
        <v>32760</v>
      </c>
      <c r="U157" s="450">
        <f t="shared" si="25"/>
        <v>0</v>
      </c>
      <c r="V157" s="450">
        <f t="shared" si="26"/>
        <v>0</v>
      </c>
      <c r="W157" s="451">
        <f t="shared" si="27"/>
        <v>0</v>
      </c>
      <c r="X157" s="452">
        <f t="shared" si="28"/>
        <v>0</v>
      </c>
      <c r="Y157" s="453">
        <f t="shared" si="29"/>
        <v>8</v>
      </c>
      <c r="Z157" s="452">
        <f t="shared" si="30"/>
        <v>0</v>
      </c>
      <c r="AA157" s="316"/>
      <c r="AB157" s="448" t="s">
        <v>2414</v>
      </c>
      <c r="AC157" s="449">
        <v>0</v>
      </c>
      <c r="AD157" s="398">
        <v>32400</v>
      </c>
      <c r="AE157" s="398">
        <v>360</v>
      </c>
      <c r="AF157" s="450">
        <f t="shared" si="31"/>
        <v>32760</v>
      </c>
      <c r="AG157" s="450">
        <f t="shared" si="32"/>
        <v>0</v>
      </c>
      <c r="AH157" s="450">
        <f t="shared" si="33"/>
        <v>0</v>
      </c>
      <c r="AI157" s="451">
        <f t="shared" si="34"/>
        <v>0</v>
      </c>
      <c r="AJ157" s="452">
        <f t="shared" si="35"/>
        <v>0</v>
      </c>
      <c r="AK157" s="453">
        <f t="shared" si="36"/>
        <v>8</v>
      </c>
      <c r="AL157" s="452">
        <f t="shared" si="37"/>
        <v>0</v>
      </c>
      <c r="AM157" s="316"/>
      <c r="AN157" s="448" t="s">
        <v>2414</v>
      </c>
      <c r="AO157" s="449">
        <v>4</v>
      </c>
      <c r="AP157" s="398">
        <v>32400</v>
      </c>
      <c r="AQ157" s="398">
        <v>360</v>
      </c>
      <c r="AR157" s="450">
        <f t="shared" si="38"/>
        <v>32760</v>
      </c>
      <c r="AS157" s="450">
        <f t="shared" si="39"/>
        <v>129600</v>
      </c>
      <c r="AT157" s="450">
        <f t="shared" si="40"/>
        <v>1440</v>
      </c>
      <c r="AU157" s="451">
        <f t="shared" si="41"/>
        <v>131040</v>
      </c>
      <c r="AV157" s="452">
        <f t="shared" si="42"/>
        <v>131040</v>
      </c>
      <c r="AW157" s="453">
        <f t="shared" si="43"/>
        <v>4</v>
      </c>
      <c r="AX157" s="452">
        <f t="shared" si="44"/>
        <v>-131040</v>
      </c>
      <c r="AY157" s="316"/>
      <c r="BA157" s="316"/>
      <c r="BB157" s="316"/>
      <c r="BC157" s="316"/>
      <c r="BD157" s="316"/>
      <c r="BE157" s="316"/>
    </row>
    <row r="158" spans="1:57" ht="20.399999999999999">
      <c r="A158" s="394">
        <v>145</v>
      </c>
      <c r="B158" s="395"/>
      <c r="C158" s="396" t="s">
        <v>2507</v>
      </c>
      <c r="D158" s="395" t="s">
        <v>2414</v>
      </c>
      <c r="E158" s="447" t="s">
        <v>444</v>
      </c>
      <c r="F158" s="398"/>
      <c r="G158" s="398"/>
      <c r="H158" s="399">
        <f t="shared" si="20"/>
        <v>0</v>
      </c>
      <c r="I158" s="399">
        <f t="shared" si="21"/>
        <v>0</v>
      </c>
      <c r="J158" s="399">
        <f t="shared" si="22"/>
        <v>0</v>
      </c>
      <c r="K158" s="400">
        <f t="shared" si="23"/>
        <v>0</v>
      </c>
      <c r="L158" s="401">
        <v>0</v>
      </c>
      <c r="M158" s="402"/>
      <c r="N158" s="316"/>
      <c r="P158" s="448" t="s">
        <v>2414</v>
      </c>
      <c r="Q158" s="449"/>
      <c r="R158" s="398">
        <v>32400</v>
      </c>
      <c r="S158" s="398">
        <v>360</v>
      </c>
      <c r="T158" s="450">
        <f t="shared" si="24"/>
        <v>32760</v>
      </c>
      <c r="U158" s="450">
        <f t="shared" si="25"/>
        <v>0</v>
      </c>
      <c r="V158" s="450">
        <f t="shared" si="26"/>
        <v>0</v>
      </c>
      <c r="W158" s="451">
        <f t="shared" si="27"/>
        <v>0</v>
      </c>
      <c r="X158" s="452">
        <f t="shared" si="28"/>
        <v>0</v>
      </c>
      <c r="Y158" s="453">
        <f t="shared" si="29"/>
        <v>8</v>
      </c>
      <c r="Z158" s="452">
        <f t="shared" si="30"/>
        <v>0</v>
      </c>
      <c r="AA158" s="316"/>
      <c r="AB158" s="448" t="s">
        <v>2414</v>
      </c>
      <c r="AC158" s="449">
        <v>0</v>
      </c>
      <c r="AD158" s="398">
        <v>32400</v>
      </c>
      <c r="AE158" s="398">
        <v>360</v>
      </c>
      <c r="AF158" s="450">
        <f t="shared" si="31"/>
        <v>32760</v>
      </c>
      <c r="AG158" s="450">
        <f t="shared" si="32"/>
        <v>0</v>
      </c>
      <c r="AH158" s="450">
        <f t="shared" si="33"/>
        <v>0</v>
      </c>
      <c r="AI158" s="451">
        <f t="shared" si="34"/>
        <v>0</v>
      </c>
      <c r="AJ158" s="452">
        <f t="shared" si="35"/>
        <v>0</v>
      </c>
      <c r="AK158" s="453">
        <f t="shared" si="36"/>
        <v>8</v>
      </c>
      <c r="AL158" s="452">
        <f t="shared" si="37"/>
        <v>0</v>
      </c>
      <c r="AM158" s="316"/>
      <c r="AN158" s="448" t="s">
        <v>2414</v>
      </c>
      <c r="AO158" s="449">
        <v>4</v>
      </c>
      <c r="AP158" s="398">
        <v>32400</v>
      </c>
      <c r="AQ158" s="398">
        <v>360</v>
      </c>
      <c r="AR158" s="450">
        <f t="shared" si="38"/>
        <v>32760</v>
      </c>
      <c r="AS158" s="450">
        <f t="shared" si="39"/>
        <v>129600</v>
      </c>
      <c r="AT158" s="450">
        <f t="shared" si="40"/>
        <v>1440</v>
      </c>
      <c r="AU158" s="451">
        <f t="shared" si="41"/>
        <v>131040</v>
      </c>
      <c r="AV158" s="452">
        <f t="shared" si="42"/>
        <v>131040</v>
      </c>
      <c r="AW158" s="453">
        <f t="shared" si="43"/>
        <v>4</v>
      </c>
      <c r="AX158" s="452">
        <f t="shared" si="44"/>
        <v>-131040</v>
      </c>
      <c r="AY158" s="316"/>
      <c r="BA158" s="316"/>
      <c r="BB158" s="316"/>
      <c r="BC158" s="316"/>
      <c r="BD158" s="316"/>
      <c r="BE158" s="316"/>
    </row>
    <row r="159" spans="1:57" s="316" customFormat="1" ht="40.799999999999997">
      <c r="A159" s="394">
        <v>146</v>
      </c>
      <c r="B159" s="395"/>
      <c r="C159" s="396" t="s">
        <v>2508</v>
      </c>
      <c r="D159" s="395" t="s">
        <v>2414</v>
      </c>
      <c r="E159" s="447" t="s">
        <v>196</v>
      </c>
      <c r="F159" s="398"/>
      <c r="G159" s="398"/>
      <c r="H159" s="399">
        <f t="shared" ref="H159:H176" si="49">SUM(F159:G159)</f>
        <v>0</v>
      </c>
      <c r="I159" s="399">
        <f t="shared" si="21"/>
        <v>0</v>
      </c>
      <c r="J159" s="399">
        <f t="shared" si="22"/>
        <v>0</v>
      </c>
      <c r="K159" s="400">
        <f t="shared" si="23"/>
        <v>0</v>
      </c>
      <c r="L159" s="401">
        <v>0</v>
      </c>
      <c r="M159" s="402"/>
      <c r="P159" s="448" t="s">
        <v>2414</v>
      </c>
      <c r="Q159" s="449"/>
      <c r="R159" s="398">
        <v>11400</v>
      </c>
      <c r="S159" s="398">
        <v>360</v>
      </c>
      <c r="T159" s="450">
        <f t="shared" si="24"/>
        <v>11760</v>
      </c>
      <c r="U159" s="450">
        <f t="shared" si="25"/>
        <v>0</v>
      </c>
      <c r="V159" s="450">
        <f t="shared" si="26"/>
        <v>0</v>
      </c>
      <c r="W159" s="451">
        <f t="shared" si="27"/>
        <v>0</v>
      </c>
      <c r="X159" s="452">
        <f t="shared" si="28"/>
        <v>0</v>
      </c>
      <c r="Y159" s="453">
        <f t="shared" si="29"/>
        <v>1</v>
      </c>
      <c r="Z159" s="452">
        <f t="shared" si="30"/>
        <v>0</v>
      </c>
      <c r="AB159" s="448" t="s">
        <v>2414</v>
      </c>
      <c r="AC159" s="449">
        <v>0</v>
      </c>
      <c r="AD159" s="398">
        <v>11400</v>
      </c>
      <c r="AE159" s="398">
        <v>360</v>
      </c>
      <c r="AF159" s="450">
        <f t="shared" si="31"/>
        <v>11760</v>
      </c>
      <c r="AG159" s="450">
        <f t="shared" si="32"/>
        <v>0</v>
      </c>
      <c r="AH159" s="450">
        <f t="shared" si="33"/>
        <v>0</v>
      </c>
      <c r="AI159" s="451">
        <f t="shared" si="34"/>
        <v>0</v>
      </c>
      <c r="AJ159" s="452">
        <f t="shared" si="35"/>
        <v>0</v>
      </c>
      <c r="AK159" s="453">
        <f t="shared" si="36"/>
        <v>1</v>
      </c>
      <c r="AL159" s="452">
        <f t="shared" si="37"/>
        <v>0</v>
      </c>
      <c r="AN159" s="448" t="s">
        <v>2414</v>
      </c>
      <c r="AO159" s="449">
        <v>4</v>
      </c>
      <c r="AP159" s="398">
        <v>11400</v>
      </c>
      <c r="AQ159" s="398">
        <v>360</v>
      </c>
      <c r="AR159" s="450">
        <f t="shared" si="38"/>
        <v>11760</v>
      </c>
      <c r="AS159" s="450">
        <f t="shared" si="39"/>
        <v>45600</v>
      </c>
      <c r="AT159" s="450">
        <f t="shared" si="40"/>
        <v>1440</v>
      </c>
      <c r="AU159" s="451">
        <f t="shared" si="41"/>
        <v>47040</v>
      </c>
      <c r="AV159" s="452">
        <f t="shared" si="42"/>
        <v>47040</v>
      </c>
      <c r="AW159" s="453">
        <f t="shared" si="43"/>
        <v>-3</v>
      </c>
      <c r="AX159" s="452">
        <f t="shared" si="44"/>
        <v>-47040</v>
      </c>
    </row>
    <row r="160" spans="1:57" s="316" customFormat="1" ht="40.799999999999997">
      <c r="A160" s="394">
        <v>147</v>
      </c>
      <c r="B160" s="395"/>
      <c r="C160" s="396" t="s">
        <v>2509</v>
      </c>
      <c r="D160" s="395" t="s">
        <v>2414</v>
      </c>
      <c r="E160" s="447" t="s">
        <v>196</v>
      </c>
      <c r="F160" s="398"/>
      <c r="G160" s="398"/>
      <c r="H160" s="399">
        <f t="shared" si="49"/>
        <v>0</v>
      </c>
      <c r="I160" s="399">
        <f t="shared" si="21"/>
        <v>0</v>
      </c>
      <c r="J160" s="399">
        <f t="shared" si="22"/>
        <v>0</v>
      </c>
      <c r="K160" s="400">
        <f t="shared" si="23"/>
        <v>0</v>
      </c>
      <c r="L160" s="401">
        <v>0</v>
      </c>
      <c r="M160" s="402"/>
      <c r="P160" s="448" t="s">
        <v>2414</v>
      </c>
      <c r="Q160" s="449"/>
      <c r="R160" s="398">
        <v>11400</v>
      </c>
      <c r="S160" s="398">
        <v>360</v>
      </c>
      <c r="T160" s="450">
        <f t="shared" si="24"/>
        <v>11760</v>
      </c>
      <c r="U160" s="450">
        <f t="shared" si="25"/>
        <v>0</v>
      </c>
      <c r="V160" s="450">
        <f t="shared" si="26"/>
        <v>0</v>
      </c>
      <c r="W160" s="451">
        <f t="shared" si="27"/>
        <v>0</v>
      </c>
      <c r="X160" s="452">
        <f t="shared" si="28"/>
        <v>0</v>
      </c>
      <c r="Y160" s="453">
        <f t="shared" si="29"/>
        <v>1</v>
      </c>
      <c r="Z160" s="452">
        <f t="shared" si="30"/>
        <v>0</v>
      </c>
      <c r="AB160" s="448" t="s">
        <v>2414</v>
      </c>
      <c r="AC160" s="449">
        <v>0</v>
      </c>
      <c r="AD160" s="398">
        <v>11400</v>
      </c>
      <c r="AE160" s="398">
        <v>360</v>
      </c>
      <c r="AF160" s="450">
        <f t="shared" si="31"/>
        <v>11760</v>
      </c>
      <c r="AG160" s="450">
        <f t="shared" si="32"/>
        <v>0</v>
      </c>
      <c r="AH160" s="450">
        <f t="shared" si="33"/>
        <v>0</v>
      </c>
      <c r="AI160" s="451">
        <f t="shared" si="34"/>
        <v>0</v>
      </c>
      <c r="AJ160" s="452">
        <f t="shared" si="35"/>
        <v>0</v>
      </c>
      <c r="AK160" s="453">
        <f t="shared" si="36"/>
        <v>1</v>
      </c>
      <c r="AL160" s="452">
        <f t="shared" si="37"/>
        <v>0</v>
      </c>
      <c r="AN160" s="448" t="s">
        <v>2414</v>
      </c>
      <c r="AO160" s="449">
        <v>4</v>
      </c>
      <c r="AP160" s="398">
        <v>11400</v>
      </c>
      <c r="AQ160" s="398">
        <v>360</v>
      </c>
      <c r="AR160" s="450">
        <f t="shared" si="38"/>
        <v>11760</v>
      </c>
      <c r="AS160" s="450">
        <f t="shared" si="39"/>
        <v>45600</v>
      </c>
      <c r="AT160" s="450">
        <f t="shared" si="40"/>
        <v>1440</v>
      </c>
      <c r="AU160" s="451">
        <f t="shared" si="41"/>
        <v>47040</v>
      </c>
      <c r="AV160" s="452">
        <f t="shared" si="42"/>
        <v>47040</v>
      </c>
      <c r="AW160" s="453">
        <f t="shared" si="43"/>
        <v>-3</v>
      </c>
      <c r="AX160" s="452">
        <f t="shared" si="44"/>
        <v>-47040</v>
      </c>
    </row>
    <row r="161" spans="1:50" s="316" customFormat="1" ht="51">
      <c r="A161" s="394">
        <v>148</v>
      </c>
      <c r="B161" s="395"/>
      <c r="C161" s="396" t="s">
        <v>2510</v>
      </c>
      <c r="D161" s="395" t="s">
        <v>2414</v>
      </c>
      <c r="E161" s="447" t="s">
        <v>196</v>
      </c>
      <c r="F161" s="398"/>
      <c r="G161" s="398"/>
      <c r="H161" s="399">
        <f t="shared" si="49"/>
        <v>0</v>
      </c>
      <c r="I161" s="399">
        <f t="shared" si="21"/>
        <v>0</v>
      </c>
      <c r="J161" s="399">
        <f t="shared" si="22"/>
        <v>0</v>
      </c>
      <c r="K161" s="400">
        <f t="shared" si="23"/>
        <v>0</v>
      </c>
      <c r="L161" s="401">
        <v>0</v>
      </c>
      <c r="M161" s="402"/>
      <c r="P161" s="448" t="s">
        <v>2414</v>
      </c>
      <c r="Q161" s="449"/>
      <c r="R161" s="398">
        <v>11400</v>
      </c>
      <c r="S161" s="398">
        <v>360</v>
      </c>
      <c r="T161" s="450">
        <f t="shared" si="24"/>
        <v>11760</v>
      </c>
      <c r="U161" s="450">
        <f t="shared" si="25"/>
        <v>0</v>
      </c>
      <c r="V161" s="450">
        <f t="shared" si="26"/>
        <v>0</v>
      </c>
      <c r="W161" s="451">
        <f t="shared" si="27"/>
        <v>0</v>
      </c>
      <c r="X161" s="452">
        <f t="shared" si="28"/>
        <v>0</v>
      </c>
      <c r="Y161" s="453">
        <f t="shared" si="29"/>
        <v>1</v>
      </c>
      <c r="Z161" s="452">
        <f t="shared" si="30"/>
        <v>0</v>
      </c>
      <c r="AB161" s="448" t="s">
        <v>2414</v>
      </c>
      <c r="AC161" s="449">
        <v>0</v>
      </c>
      <c r="AD161" s="398">
        <v>11400</v>
      </c>
      <c r="AE161" s="398">
        <v>360</v>
      </c>
      <c r="AF161" s="450">
        <f t="shared" si="31"/>
        <v>11760</v>
      </c>
      <c r="AG161" s="450">
        <f t="shared" si="32"/>
        <v>0</v>
      </c>
      <c r="AH161" s="450">
        <f t="shared" si="33"/>
        <v>0</v>
      </c>
      <c r="AI161" s="451">
        <f t="shared" si="34"/>
        <v>0</v>
      </c>
      <c r="AJ161" s="452">
        <f t="shared" si="35"/>
        <v>0</v>
      </c>
      <c r="AK161" s="453">
        <f t="shared" si="36"/>
        <v>1</v>
      </c>
      <c r="AL161" s="452">
        <f t="shared" si="37"/>
        <v>0</v>
      </c>
      <c r="AN161" s="448" t="s">
        <v>2414</v>
      </c>
      <c r="AO161" s="449">
        <v>4</v>
      </c>
      <c r="AP161" s="398">
        <v>11400</v>
      </c>
      <c r="AQ161" s="398">
        <v>360</v>
      </c>
      <c r="AR161" s="450">
        <f t="shared" si="38"/>
        <v>11760</v>
      </c>
      <c r="AS161" s="450">
        <f t="shared" si="39"/>
        <v>45600</v>
      </c>
      <c r="AT161" s="450">
        <f t="shared" si="40"/>
        <v>1440</v>
      </c>
      <c r="AU161" s="451">
        <f t="shared" si="41"/>
        <v>47040</v>
      </c>
      <c r="AV161" s="452">
        <f t="shared" si="42"/>
        <v>47040</v>
      </c>
      <c r="AW161" s="453">
        <f t="shared" si="43"/>
        <v>-3</v>
      </c>
      <c r="AX161" s="452">
        <f t="shared" si="44"/>
        <v>-47040</v>
      </c>
    </row>
    <row r="162" spans="1:50" s="316" customFormat="1" ht="40.799999999999997">
      <c r="A162" s="394">
        <v>149</v>
      </c>
      <c r="B162" s="395"/>
      <c r="C162" s="396" t="s">
        <v>2511</v>
      </c>
      <c r="D162" s="395" t="s">
        <v>2414</v>
      </c>
      <c r="E162" s="447" t="s">
        <v>196</v>
      </c>
      <c r="F162" s="398"/>
      <c r="G162" s="398"/>
      <c r="H162" s="399">
        <f t="shared" si="49"/>
        <v>0</v>
      </c>
      <c r="I162" s="399">
        <f t="shared" si="21"/>
        <v>0</v>
      </c>
      <c r="J162" s="399">
        <f t="shared" si="22"/>
        <v>0</v>
      </c>
      <c r="K162" s="400">
        <f t="shared" si="23"/>
        <v>0</v>
      </c>
      <c r="L162" s="401">
        <v>0</v>
      </c>
      <c r="M162" s="402"/>
      <c r="P162" s="448" t="s">
        <v>2414</v>
      </c>
      <c r="Q162" s="449"/>
      <c r="R162" s="398">
        <v>11400</v>
      </c>
      <c r="S162" s="398">
        <v>360</v>
      </c>
      <c r="T162" s="450">
        <f t="shared" si="24"/>
        <v>11760</v>
      </c>
      <c r="U162" s="450">
        <f t="shared" si="25"/>
        <v>0</v>
      </c>
      <c r="V162" s="450">
        <f t="shared" si="26"/>
        <v>0</v>
      </c>
      <c r="W162" s="451">
        <f t="shared" si="27"/>
        <v>0</v>
      </c>
      <c r="X162" s="452">
        <f t="shared" si="28"/>
        <v>0</v>
      </c>
      <c r="Y162" s="453">
        <f t="shared" si="29"/>
        <v>1</v>
      </c>
      <c r="Z162" s="452">
        <f t="shared" si="30"/>
        <v>0</v>
      </c>
      <c r="AB162" s="448" t="s">
        <v>2414</v>
      </c>
      <c r="AC162" s="449">
        <v>0</v>
      </c>
      <c r="AD162" s="398">
        <v>11400</v>
      </c>
      <c r="AE162" s="398">
        <v>360</v>
      </c>
      <c r="AF162" s="450">
        <f t="shared" si="31"/>
        <v>11760</v>
      </c>
      <c r="AG162" s="450">
        <f t="shared" si="32"/>
        <v>0</v>
      </c>
      <c r="AH162" s="450">
        <f t="shared" si="33"/>
        <v>0</v>
      </c>
      <c r="AI162" s="451">
        <f t="shared" si="34"/>
        <v>0</v>
      </c>
      <c r="AJ162" s="452">
        <f t="shared" si="35"/>
        <v>0</v>
      </c>
      <c r="AK162" s="453">
        <f t="shared" si="36"/>
        <v>1</v>
      </c>
      <c r="AL162" s="452">
        <f t="shared" si="37"/>
        <v>0</v>
      </c>
      <c r="AN162" s="448" t="s">
        <v>2414</v>
      </c>
      <c r="AO162" s="449">
        <v>4</v>
      </c>
      <c r="AP162" s="398">
        <v>11400</v>
      </c>
      <c r="AQ162" s="398">
        <v>360</v>
      </c>
      <c r="AR162" s="450">
        <f t="shared" si="38"/>
        <v>11760</v>
      </c>
      <c r="AS162" s="450">
        <f t="shared" si="39"/>
        <v>45600</v>
      </c>
      <c r="AT162" s="450">
        <f t="shared" si="40"/>
        <v>1440</v>
      </c>
      <c r="AU162" s="451">
        <f t="shared" si="41"/>
        <v>47040</v>
      </c>
      <c r="AV162" s="452">
        <f t="shared" si="42"/>
        <v>47040</v>
      </c>
      <c r="AW162" s="453">
        <f t="shared" si="43"/>
        <v>-3</v>
      </c>
      <c r="AX162" s="452">
        <f t="shared" si="44"/>
        <v>-47040</v>
      </c>
    </row>
    <row r="163" spans="1:50" s="316" customFormat="1" ht="40.799999999999997">
      <c r="A163" s="394">
        <v>150</v>
      </c>
      <c r="B163" s="395"/>
      <c r="C163" s="396" t="s">
        <v>2512</v>
      </c>
      <c r="D163" s="395" t="s">
        <v>2414</v>
      </c>
      <c r="E163" s="447" t="s">
        <v>192</v>
      </c>
      <c r="F163" s="398"/>
      <c r="G163" s="398"/>
      <c r="H163" s="399">
        <f t="shared" si="49"/>
        <v>0</v>
      </c>
      <c r="I163" s="399">
        <f t="shared" si="21"/>
        <v>0</v>
      </c>
      <c r="J163" s="399">
        <f t="shared" si="22"/>
        <v>0</v>
      </c>
      <c r="K163" s="400">
        <f t="shared" si="23"/>
        <v>0</v>
      </c>
      <c r="L163" s="401">
        <v>0</v>
      </c>
      <c r="M163" s="402"/>
      <c r="P163" s="448" t="s">
        <v>2414</v>
      </c>
      <c r="Q163" s="449"/>
      <c r="R163" s="398">
        <v>11400</v>
      </c>
      <c r="S163" s="398">
        <v>360</v>
      </c>
      <c r="T163" s="450">
        <f t="shared" si="24"/>
        <v>11760</v>
      </c>
      <c r="U163" s="450">
        <f t="shared" si="25"/>
        <v>0</v>
      </c>
      <c r="V163" s="450">
        <f t="shared" si="26"/>
        <v>0</v>
      </c>
      <c r="W163" s="451">
        <f t="shared" si="27"/>
        <v>0</v>
      </c>
      <c r="X163" s="452">
        <f t="shared" si="28"/>
        <v>0</v>
      </c>
      <c r="Y163" s="453">
        <f t="shared" si="29"/>
        <v>4</v>
      </c>
      <c r="Z163" s="452">
        <f t="shared" si="30"/>
        <v>0</v>
      </c>
      <c r="AB163" s="448" t="s">
        <v>2414</v>
      </c>
      <c r="AC163" s="449">
        <v>0</v>
      </c>
      <c r="AD163" s="398">
        <v>11400</v>
      </c>
      <c r="AE163" s="398">
        <v>360</v>
      </c>
      <c r="AF163" s="450">
        <f t="shared" si="31"/>
        <v>11760</v>
      </c>
      <c r="AG163" s="450">
        <f t="shared" si="32"/>
        <v>0</v>
      </c>
      <c r="AH163" s="450">
        <f t="shared" si="33"/>
        <v>0</v>
      </c>
      <c r="AI163" s="451">
        <f t="shared" si="34"/>
        <v>0</v>
      </c>
      <c r="AJ163" s="452">
        <f t="shared" si="35"/>
        <v>0</v>
      </c>
      <c r="AK163" s="453">
        <f t="shared" si="36"/>
        <v>4</v>
      </c>
      <c r="AL163" s="452">
        <f t="shared" si="37"/>
        <v>0</v>
      </c>
      <c r="AN163" s="448" t="s">
        <v>2414</v>
      </c>
      <c r="AO163" s="449">
        <v>4</v>
      </c>
      <c r="AP163" s="398">
        <v>11400</v>
      </c>
      <c r="AQ163" s="398">
        <v>360</v>
      </c>
      <c r="AR163" s="450">
        <f t="shared" si="38"/>
        <v>11760</v>
      </c>
      <c r="AS163" s="450">
        <f t="shared" si="39"/>
        <v>45600</v>
      </c>
      <c r="AT163" s="450">
        <f t="shared" si="40"/>
        <v>1440</v>
      </c>
      <c r="AU163" s="451">
        <f t="shared" si="41"/>
        <v>47040</v>
      </c>
      <c r="AV163" s="452">
        <f t="shared" si="42"/>
        <v>47040</v>
      </c>
      <c r="AW163" s="453">
        <f t="shared" si="43"/>
        <v>0</v>
      </c>
      <c r="AX163" s="452">
        <f t="shared" si="44"/>
        <v>-47040</v>
      </c>
    </row>
    <row r="164" spans="1:50" s="316" customFormat="1" ht="40.799999999999997">
      <c r="A164" s="394">
        <v>151</v>
      </c>
      <c r="B164" s="395"/>
      <c r="C164" s="396" t="s">
        <v>2513</v>
      </c>
      <c r="D164" s="395" t="s">
        <v>2414</v>
      </c>
      <c r="E164" s="447" t="s">
        <v>192</v>
      </c>
      <c r="F164" s="398"/>
      <c r="G164" s="398"/>
      <c r="H164" s="399">
        <f t="shared" si="49"/>
        <v>0</v>
      </c>
      <c r="I164" s="399">
        <f t="shared" si="21"/>
        <v>0</v>
      </c>
      <c r="J164" s="399">
        <f t="shared" si="22"/>
        <v>0</v>
      </c>
      <c r="K164" s="400">
        <f t="shared" si="23"/>
        <v>0</v>
      </c>
      <c r="L164" s="401">
        <v>0</v>
      </c>
      <c r="M164" s="402"/>
      <c r="P164" s="448" t="s">
        <v>2414</v>
      </c>
      <c r="Q164" s="449"/>
      <c r="R164" s="398">
        <v>11400</v>
      </c>
      <c r="S164" s="398">
        <v>360</v>
      </c>
      <c r="T164" s="450">
        <f t="shared" si="24"/>
        <v>11760</v>
      </c>
      <c r="U164" s="450">
        <f t="shared" si="25"/>
        <v>0</v>
      </c>
      <c r="V164" s="450">
        <f t="shared" si="26"/>
        <v>0</v>
      </c>
      <c r="W164" s="451">
        <f t="shared" si="27"/>
        <v>0</v>
      </c>
      <c r="X164" s="452">
        <f t="shared" si="28"/>
        <v>0</v>
      </c>
      <c r="Y164" s="453">
        <f t="shared" si="29"/>
        <v>4</v>
      </c>
      <c r="Z164" s="452">
        <f t="shared" si="30"/>
        <v>0</v>
      </c>
      <c r="AB164" s="448" t="s">
        <v>2414</v>
      </c>
      <c r="AC164" s="449">
        <v>0</v>
      </c>
      <c r="AD164" s="398">
        <v>11400</v>
      </c>
      <c r="AE164" s="398">
        <v>360</v>
      </c>
      <c r="AF164" s="450">
        <f t="shared" si="31"/>
        <v>11760</v>
      </c>
      <c r="AG164" s="450">
        <f t="shared" si="32"/>
        <v>0</v>
      </c>
      <c r="AH164" s="450">
        <f t="shared" si="33"/>
        <v>0</v>
      </c>
      <c r="AI164" s="451">
        <f t="shared" si="34"/>
        <v>0</v>
      </c>
      <c r="AJ164" s="452">
        <f t="shared" si="35"/>
        <v>0</v>
      </c>
      <c r="AK164" s="453">
        <f t="shared" si="36"/>
        <v>4</v>
      </c>
      <c r="AL164" s="452">
        <f t="shared" si="37"/>
        <v>0</v>
      </c>
      <c r="AN164" s="448" t="s">
        <v>2414</v>
      </c>
      <c r="AO164" s="449">
        <v>4</v>
      </c>
      <c r="AP164" s="398">
        <v>11400</v>
      </c>
      <c r="AQ164" s="398">
        <v>360</v>
      </c>
      <c r="AR164" s="450">
        <f t="shared" si="38"/>
        <v>11760</v>
      </c>
      <c r="AS164" s="450">
        <f t="shared" si="39"/>
        <v>45600</v>
      </c>
      <c r="AT164" s="450">
        <f t="shared" si="40"/>
        <v>1440</v>
      </c>
      <c r="AU164" s="451">
        <f t="shared" si="41"/>
        <v>47040</v>
      </c>
      <c r="AV164" s="452">
        <f t="shared" si="42"/>
        <v>47040</v>
      </c>
      <c r="AW164" s="453">
        <f t="shared" si="43"/>
        <v>0</v>
      </c>
      <c r="AX164" s="452">
        <f t="shared" si="44"/>
        <v>-47040</v>
      </c>
    </row>
    <row r="165" spans="1:50" s="316" customFormat="1" ht="51">
      <c r="A165" s="394">
        <v>152</v>
      </c>
      <c r="B165" s="395"/>
      <c r="C165" s="396" t="s">
        <v>2514</v>
      </c>
      <c r="D165" s="395" t="s">
        <v>2414</v>
      </c>
      <c r="E165" s="447" t="s">
        <v>192</v>
      </c>
      <c r="F165" s="398"/>
      <c r="G165" s="398"/>
      <c r="H165" s="399">
        <f t="shared" si="49"/>
        <v>0</v>
      </c>
      <c r="I165" s="399">
        <f t="shared" si="21"/>
        <v>0</v>
      </c>
      <c r="J165" s="399">
        <f t="shared" si="22"/>
        <v>0</v>
      </c>
      <c r="K165" s="400">
        <f t="shared" si="23"/>
        <v>0</v>
      </c>
      <c r="L165" s="401">
        <v>0</v>
      </c>
      <c r="M165" s="402"/>
      <c r="P165" s="448" t="s">
        <v>2414</v>
      </c>
      <c r="Q165" s="449"/>
      <c r="R165" s="398">
        <v>11400</v>
      </c>
      <c r="S165" s="398">
        <v>360</v>
      </c>
      <c r="T165" s="450">
        <f t="shared" si="24"/>
        <v>11760</v>
      </c>
      <c r="U165" s="450">
        <f t="shared" si="25"/>
        <v>0</v>
      </c>
      <c r="V165" s="450">
        <f t="shared" si="26"/>
        <v>0</v>
      </c>
      <c r="W165" s="451">
        <f t="shared" si="27"/>
        <v>0</v>
      </c>
      <c r="X165" s="452">
        <f t="shared" si="28"/>
        <v>0</v>
      </c>
      <c r="Y165" s="453">
        <f t="shared" si="29"/>
        <v>4</v>
      </c>
      <c r="Z165" s="452">
        <f t="shared" si="30"/>
        <v>0</v>
      </c>
      <c r="AB165" s="448" t="s">
        <v>2414</v>
      </c>
      <c r="AC165" s="449">
        <v>0</v>
      </c>
      <c r="AD165" s="398">
        <v>11400</v>
      </c>
      <c r="AE165" s="398">
        <v>360</v>
      </c>
      <c r="AF165" s="450">
        <f t="shared" si="31"/>
        <v>11760</v>
      </c>
      <c r="AG165" s="450">
        <f t="shared" si="32"/>
        <v>0</v>
      </c>
      <c r="AH165" s="450">
        <f t="shared" si="33"/>
        <v>0</v>
      </c>
      <c r="AI165" s="451">
        <f t="shared" si="34"/>
        <v>0</v>
      </c>
      <c r="AJ165" s="452">
        <f t="shared" si="35"/>
        <v>0</v>
      </c>
      <c r="AK165" s="453">
        <f t="shared" si="36"/>
        <v>4</v>
      </c>
      <c r="AL165" s="452">
        <f t="shared" si="37"/>
        <v>0</v>
      </c>
      <c r="AN165" s="448" t="s">
        <v>2414</v>
      </c>
      <c r="AO165" s="449">
        <v>4</v>
      </c>
      <c r="AP165" s="398">
        <v>11400</v>
      </c>
      <c r="AQ165" s="398">
        <v>360</v>
      </c>
      <c r="AR165" s="450">
        <f t="shared" si="38"/>
        <v>11760</v>
      </c>
      <c r="AS165" s="450">
        <f t="shared" si="39"/>
        <v>45600</v>
      </c>
      <c r="AT165" s="450">
        <f t="shared" si="40"/>
        <v>1440</v>
      </c>
      <c r="AU165" s="451">
        <f t="shared" si="41"/>
        <v>47040</v>
      </c>
      <c r="AV165" s="452">
        <f t="shared" si="42"/>
        <v>47040</v>
      </c>
      <c r="AW165" s="453">
        <f t="shared" si="43"/>
        <v>0</v>
      </c>
      <c r="AX165" s="452">
        <f t="shared" si="44"/>
        <v>-47040</v>
      </c>
    </row>
    <row r="166" spans="1:50" s="316" customFormat="1" ht="40.799999999999997">
      <c r="A166" s="394">
        <v>153</v>
      </c>
      <c r="B166" s="395"/>
      <c r="C166" s="396" t="s">
        <v>2515</v>
      </c>
      <c r="D166" s="395" t="s">
        <v>2414</v>
      </c>
      <c r="E166" s="447" t="s">
        <v>192</v>
      </c>
      <c r="F166" s="398"/>
      <c r="G166" s="398"/>
      <c r="H166" s="399">
        <f t="shared" si="49"/>
        <v>0</v>
      </c>
      <c r="I166" s="399">
        <f t="shared" si="21"/>
        <v>0</v>
      </c>
      <c r="J166" s="399">
        <f t="shared" si="22"/>
        <v>0</v>
      </c>
      <c r="K166" s="400">
        <f t="shared" si="23"/>
        <v>0</v>
      </c>
      <c r="L166" s="401">
        <v>0</v>
      </c>
      <c r="M166" s="402"/>
      <c r="P166" s="448" t="s">
        <v>2414</v>
      </c>
      <c r="Q166" s="449"/>
      <c r="R166" s="398">
        <v>11400</v>
      </c>
      <c r="S166" s="398">
        <v>360</v>
      </c>
      <c r="T166" s="450">
        <f t="shared" si="24"/>
        <v>11760</v>
      </c>
      <c r="U166" s="450">
        <f t="shared" si="25"/>
        <v>0</v>
      </c>
      <c r="V166" s="450">
        <f t="shared" si="26"/>
        <v>0</v>
      </c>
      <c r="W166" s="451">
        <f t="shared" si="27"/>
        <v>0</v>
      </c>
      <c r="X166" s="452">
        <f t="shared" si="28"/>
        <v>0</v>
      </c>
      <c r="Y166" s="453">
        <f t="shared" si="29"/>
        <v>4</v>
      </c>
      <c r="Z166" s="452">
        <f t="shared" si="30"/>
        <v>0</v>
      </c>
      <c r="AB166" s="448" t="s">
        <v>2414</v>
      </c>
      <c r="AC166" s="449">
        <v>0</v>
      </c>
      <c r="AD166" s="398">
        <v>11400</v>
      </c>
      <c r="AE166" s="398">
        <v>360</v>
      </c>
      <c r="AF166" s="450">
        <f t="shared" si="31"/>
        <v>11760</v>
      </c>
      <c r="AG166" s="450">
        <f t="shared" si="32"/>
        <v>0</v>
      </c>
      <c r="AH166" s="450">
        <f t="shared" si="33"/>
        <v>0</v>
      </c>
      <c r="AI166" s="451">
        <f t="shared" si="34"/>
        <v>0</v>
      </c>
      <c r="AJ166" s="452">
        <f t="shared" si="35"/>
        <v>0</v>
      </c>
      <c r="AK166" s="453">
        <f t="shared" si="36"/>
        <v>4</v>
      </c>
      <c r="AL166" s="452">
        <f t="shared" si="37"/>
        <v>0</v>
      </c>
      <c r="AN166" s="448" t="s">
        <v>2414</v>
      </c>
      <c r="AO166" s="449">
        <v>4</v>
      </c>
      <c r="AP166" s="398">
        <v>11400</v>
      </c>
      <c r="AQ166" s="398">
        <v>360</v>
      </c>
      <c r="AR166" s="450">
        <f t="shared" si="38"/>
        <v>11760</v>
      </c>
      <c r="AS166" s="450">
        <f t="shared" si="39"/>
        <v>45600</v>
      </c>
      <c r="AT166" s="450">
        <f t="shared" si="40"/>
        <v>1440</v>
      </c>
      <c r="AU166" s="451">
        <f t="shared" si="41"/>
        <v>47040</v>
      </c>
      <c r="AV166" s="452">
        <f t="shared" si="42"/>
        <v>47040</v>
      </c>
      <c r="AW166" s="453">
        <f t="shared" si="43"/>
        <v>0</v>
      </c>
      <c r="AX166" s="452">
        <f t="shared" si="44"/>
        <v>-47040</v>
      </c>
    </row>
    <row r="167" spans="1:50" s="316" customFormat="1" ht="20.399999999999999">
      <c r="A167" s="394">
        <v>154</v>
      </c>
      <c r="B167" s="395"/>
      <c r="C167" s="396" t="s">
        <v>2516</v>
      </c>
      <c r="D167" s="395" t="s">
        <v>2414</v>
      </c>
      <c r="E167" s="447" t="s">
        <v>531</v>
      </c>
      <c r="F167" s="398"/>
      <c r="G167" s="398"/>
      <c r="H167" s="399">
        <f t="shared" si="49"/>
        <v>0</v>
      </c>
      <c r="I167" s="399">
        <f t="shared" si="21"/>
        <v>0</v>
      </c>
      <c r="J167" s="399">
        <f t="shared" si="22"/>
        <v>0</v>
      </c>
      <c r="K167" s="400">
        <f t="shared" si="23"/>
        <v>0</v>
      </c>
      <c r="L167" s="401">
        <v>0</v>
      </c>
      <c r="M167" s="402"/>
      <c r="P167" s="448" t="s">
        <v>2414</v>
      </c>
      <c r="Q167" s="449"/>
      <c r="R167" s="398">
        <v>6420</v>
      </c>
      <c r="S167" s="398">
        <v>600</v>
      </c>
      <c r="T167" s="450">
        <f t="shared" si="24"/>
        <v>7020</v>
      </c>
      <c r="U167" s="450">
        <f t="shared" si="25"/>
        <v>0</v>
      </c>
      <c r="V167" s="450">
        <f t="shared" si="26"/>
        <v>0</v>
      </c>
      <c r="W167" s="451">
        <f t="shared" si="27"/>
        <v>0</v>
      </c>
      <c r="X167" s="452">
        <f t="shared" si="28"/>
        <v>0</v>
      </c>
      <c r="Y167" s="453">
        <f t="shared" si="29"/>
        <v>20</v>
      </c>
      <c r="Z167" s="452">
        <f t="shared" si="30"/>
        <v>0</v>
      </c>
      <c r="AB167" s="448" t="s">
        <v>2414</v>
      </c>
      <c r="AC167" s="449">
        <v>0</v>
      </c>
      <c r="AD167" s="398">
        <v>6420</v>
      </c>
      <c r="AE167" s="398">
        <v>600</v>
      </c>
      <c r="AF167" s="450">
        <f t="shared" ref="AF167" si="50">SUM(AD167:AE167)</f>
        <v>7020</v>
      </c>
      <c r="AG167" s="450">
        <f t="shared" si="32"/>
        <v>0</v>
      </c>
      <c r="AH167" s="450">
        <f t="shared" si="33"/>
        <v>0</v>
      </c>
      <c r="AI167" s="451">
        <f t="shared" si="34"/>
        <v>0</v>
      </c>
      <c r="AJ167" s="452">
        <f t="shared" si="35"/>
        <v>0</v>
      </c>
      <c r="AK167" s="453">
        <f t="shared" si="36"/>
        <v>20</v>
      </c>
      <c r="AL167" s="452">
        <f t="shared" si="37"/>
        <v>0</v>
      </c>
      <c r="AN167" s="448" t="s">
        <v>2414</v>
      </c>
      <c r="AO167" s="449">
        <v>4</v>
      </c>
      <c r="AP167" s="398">
        <v>6420</v>
      </c>
      <c r="AQ167" s="398">
        <v>600</v>
      </c>
      <c r="AR167" s="450">
        <f t="shared" si="38"/>
        <v>7020</v>
      </c>
      <c r="AS167" s="450">
        <f t="shared" si="39"/>
        <v>25680</v>
      </c>
      <c r="AT167" s="450">
        <f t="shared" si="40"/>
        <v>2400</v>
      </c>
      <c r="AU167" s="451">
        <f t="shared" si="41"/>
        <v>28080</v>
      </c>
      <c r="AV167" s="452">
        <f t="shared" si="42"/>
        <v>28080</v>
      </c>
      <c r="AW167" s="453">
        <f t="shared" si="43"/>
        <v>16</v>
      </c>
      <c r="AX167" s="452">
        <f t="shared" si="44"/>
        <v>-28080</v>
      </c>
    </row>
    <row r="168" spans="1:50" s="316" customFormat="1" ht="40.799999999999997">
      <c r="A168" s="394">
        <v>155</v>
      </c>
      <c r="B168" s="395"/>
      <c r="C168" s="396" t="s">
        <v>2517</v>
      </c>
      <c r="D168" s="395" t="s">
        <v>2414</v>
      </c>
      <c r="E168" s="447" t="s">
        <v>196</v>
      </c>
      <c r="F168" s="398"/>
      <c r="G168" s="398"/>
      <c r="H168" s="399">
        <f t="shared" si="49"/>
        <v>0</v>
      </c>
      <c r="I168" s="399">
        <f t="shared" si="21"/>
        <v>0</v>
      </c>
      <c r="J168" s="399">
        <f t="shared" si="22"/>
        <v>0</v>
      </c>
      <c r="K168" s="400">
        <f t="shared" si="23"/>
        <v>0</v>
      </c>
      <c r="L168" s="455"/>
      <c r="M168" s="456"/>
      <c r="P168" s="448" t="s">
        <v>2414</v>
      </c>
      <c r="Q168" s="457"/>
      <c r="R168" s="458">
        <v>24000</v>
      </c>
      <c r="S168" s="458">
        <v>1800</v>
      </c>
      <c r="T168" s="450">
        <f t="shared" si="24"/>
        <v>25800</v>
      </c>
      <c r="U168" s="450">
        <f t="shared" si="25"/>
        <v>0</v>
      </c>
      <c r="V168" s="450">
        <f t="shared" si="26"/>
        <v>0</v>
      </c>
      <c r="W168" s="450">
        <f t="shared" si="27"/>
        <v>0</v>
      </c>
      <c r="X168" s="452">
        <f t="shared" si="28"/>
        <v>0</v>
      </c>
      <c r="Y168" s="453">
        <f t="shared" si="29"/>
        <v>1</v>
      </c>
      <c r="Z168" s="452">
        <f t="shared" si="30"/>
        <v>0</v>
      </c>
      <c r="AB168" s="448" t="s">
        <v>2414</v>
      </c>
      <c r="AC168" s="457">
        <v>1</v>
      </c>
      <c r="AD168" s="458">
        <v>24000</v>
      </c>
      <c r="AE168" s="458">
        <v>1800</v>
      </c>
      <c r="AF168" s="450">
        <f t="shared" ref="AF168" si="51">SUM(AD168:AE168)</f>
        <v>25800</v>
      </c>
      <c r="AG168" s="450">
        <f t="shared" si="32"/>
        <v>24000</v>
      </c>
      <c r="AH168" s="450">
        <f t="shared" si="33"/>
        <v>1800</v>
      </c>
      <c r="AI168" s="450">
        <f t="shared" si="34"/>
        <v>25800</v>
      </c>
      <c r="AJ168" s="452">
        <f t="shared" si="35"/>
        <v>25800</v>
      </c>
      <c r="AK168" s="453">
        <f t="shared" si="36"/>
        <v>0</v>
      </c>
      <c r="AL168" s="452">
        <f t="shared" si="37"/>
        <v>-25800</v>
      </c>
      <c r="AN168" s="448" t="s">
        <v>2414</v>
      </c>
      <c r="AO168" s="457">
        <v>0</v>
      </c>
      <c r="AP168" s="458">
        <v>24000</v>
      </c>
      <c r="AQ168" s="458">
        <v>1800</v>
      </c>
      <c r="AR168" s="450">
        <f t="shared" si="38"/>
        <v>25800</v>
      </c>
      <c r="AS168" s="450">
        <f t="shared" si="39"/>
        <v>0</v>
      </c>
      <c r="AT168" s="450">
        <f t="shared" si="40"/>
        <v>0</v>
      </c>
      <c r="AU168" s="450">
        <f t="shared" si="41"/>
        <v>0</v>
      </c>
      <c r="AV168" s="452">
        <f t="shared" si="42"/>
        <v>0</v>
      </c>
      <c r="AW168" s="453">
        <f t="shared" si="43"/>
        <v>0</v>
      </c>
      <c r="AX168" s="452">
        <f t="shared" si="44"/>
        <v>-25800</v>
      </c>
    </row>
    <row r="169" spans="1:50" s="316" customFormat="1">
      <c r="A169" s="394">
        <v>156</v>
      </c>
      <c r="B169" s="395"/>
      <c r="C169" s="396" t="s">
        <v>2518</v>
      </c>
      <c r="D169" s="395" t="s">
        <v>2414</v>
      </c>
      <c r="E169" s="447" t="s">
        <v>196</v>
      </c>
      <c r="F169" s="398"/>
      <c r="G169" s="398"/>
      <c r="H169" s="399">
        <f t="shared" si="49"/>
        <v>0</v>
      </c>
      <c r="I169" s="399">
        <f t="shared" si="21"/>
        <v>0</v>
      </c>
      <c r="J169" s="399">
        <f t="shared" si="22"/>
        <v>0</v>
      </c>
      <c r="K169" s="400">
        <f t="shared" si="23"/>
        <v>0</v>
      </c>
      <c r="L169" s="455"/>
      <c r="M169" s="456"/>
      <c r="P169" s="448" t="s">
        <v>2414</v>
      </c>
      <c r="Q169" s="457"/>
      <c r="R169" s="458">
        <v>24000</v>
      </c>
      <c r="S169" s="458">
        <v>1800</v>
      </c>
      <c r="T169" s="450">
        <f t="shared" ref="T169:T170" si="52">SUM(R169:S169)</f>
        <v>25800</v>
      </c>
      <c r="U169" s="450">
        <f t="shared" si="25"/>
        <v>0</v>
      </c>
      <c r="V169" s="450">
        <f t="shared" si="26"/>
        <v>0</v>
      </c>
      <c r="W169" s="450">
        <f t="shared" si="27"/>
        <v>0</v>
      </c>
      <c r="X169" s="452">
        <f t="shared" si="28"/>
        <v>0</v>
      </c>
      <c r="Y169" s="453">
        <f t="shared" si="29"/>
        <v>1</v>
      </c>
      <c r="Z169" s="452">
        <f t="shared" si="30"/>
        <v>0</v>
      </c>
      <c r="AB169" s="448" t="s">
        <v>2414</v>
      </c>
      <c r="AC169" s="457">
        <v>1</v>
      </c>
      <c r="AD169" s="458">
        <v>24000</v>
      </c>
      <c r="AE169" s="458">
        <v>1800</v>
      </c>
      <c r="AF169" s="450">
        <f t="shared" ref="AF169:AF170" si="53">SUM(AD169:AE169)</f>
        <v>25800</v>
      </c>
      <c r="AG169" s="450">
        <f t="shared" si="32"/>
        <v>24000</v>
      </c>
      <c r="AH169" s="450">
        <f t="shared" si="33"/>
        <v>1800</v>
      </c>
      <c r="AI169" s="450">
        <f t="shared" si="34"/>
        <v>25800</v>
      </c>
      <c r="AJ169" s="452">
        <f t="shared" si="35"/>
        <v>25800</v>
      </c>
      <c r="AK169" s="453">
        <f t="shared" si="36"/>
        <v>0</v>
      </c>
      <c r="AL169" s="452">
        <f t="shared" si="37"/>
        <v>-25800</v>
      </c>
      <c r="AN169" s="448" t="s">
        <v>2414</v>
      </c>
      <c r="AO169" s="457">
        <v>0</v>
      </c>
      <c r="AP169" s="458">
        <v>24000</v>
      </c>
      <c r="AQ169" s="458">
        <v>1800</v>
      </c>
      <c r="AR169" s="450">
        <f t="shared" si="38"/>
        <v>25800</v>
      </c>
      <c r="AS169" s="450">
        <f t="shared" si="39"/>
        <v>0</v>
      </c>
      <c r="AT169" s="450">
        <f t="shared" si="40"/>
        <v>0</v>
      </c>
      <c r="AU169" s="450">
        <f t="shared" si="41"/>
        <v>0</v>
      </c>
      <c r="AV169" s="452">
        <f t="shared" si="42"/>
        <v>0</v>
      </c>
      <c r="AW169" s="453">
        <f t="shared" si="43"/>
        <v>0</v>
      </c>
      <c r="AX169" s="452">
        <f t="shared" si="44"/>
        <v>-25800</v>
      </c>
    </row>
    <row r="170" spans="1:50" s="316" customFormat="1" ht="20.399999999999999">
      <c r="A170" s="394">
        <v>157</v>
      </c>
      <c r="B170" s="395"/>
      <c r="C170" s="396" t="s">
        <v>2519</v>
      </c>
      <c r="D170" s="395" t="s">
        <v>2414</v>
      </c>
      <c r="E170" s="447" t="s">
        <v>196</v>
      </c>
      <c r="F170" s="398"/>
      <c r="G170" s="398"/>
      <c r="H170" s="399">
        <f t="shared" si="49"/>
        <v>0</v>
      </c>
      <c r="I170" s="399">
        <f t="shared" si="21"/>
        <v>0</v>
      </c>
      <c r="J170" s="399">
        <f t="shared" si="22"/>
        <v>0</v>
      </c>
      <c r="K170" s="400">
        <f t="shared" si="23"/>
        <v>0</v>
      </c>
      <c r="L170" s="455"/>
      <c r="M170" s="456"/>
      <c r="P170" s="448" t="s">
        <v>2414</v>
      </c>
      <c r="Q170" s="457"/>
      <c r="R170" s="458">
        <v>24000</v>
      </c>
      <c r="S170" s="458">
        <v>1800</v>
      </c>
      <c r="T170" s="450">
        <f t="shared" si="52"/>
        <v>25800</v>
      </c>
      <c r="U170" s="450">
        <f t="shared" si="25"/>
        <v>0</v>
      </c>
      <c r="V170" s="450">
        <f t="shared" si="26"/>
        <v>0</v>
      </c>
      <c r="W170" s="450">
        <f t="shared" si="27"/>
        <v>0</v>
      </c>
      <c r="X170" s="452">
        <f t="shared" si="28"/>
        <v>0</v>
      </c>
      <c r="Y170" s="453">
        <f t="shared" si="29"/>
        <v>1</v>
      </c>
      <c r="Z170" s="452">
        <f t="shared" si="30"/>
        <v>0</v>
      </c>
      <c r="AB170" s="448" t="s">
        <v>2414</v>
      </c>
      <c r="AC170" s="457">
        <v>1</v>
      </c>
      <c r="AD170" s="458">
        <v>24000</v>
      </c>
      <c r="AE170" s="458">
        <v>1800</v>
      </c>
      <c r="AF170" s="450">
        <f t="shared" si="53"/>
        <v>25800</v>
      </c>
      <c r="AG170" s="450">
        <f t="shared" si="32"/>
        <v>24000</v>
      </c>
      <c r="AH170" s="450">
        <f t="shared" si="33"/>
        <v>1800</v>
      </c>
      <c r="AI170" s="450">
        <f t="shared" si="34"/>
        <v>25800</v>
      </c>
      <c r="AJ170" s="452">
        <f t="shared" si="35"/>
        <v>25800</v>
      </c>
      <c r="AK170" s="453">
        <f t="shared" si="36"/>
        <v>0</v>
      </c>
      <c r="AL170" s="452">
        <f t="shared" si="37"/>
        <v>-25800</v>
      </c>
      <c r="AN170" s="448" t="s">
        <v>2414</v>
      </c>
      <c r="AO170" s="457">
        <v>0</v>
      </c>
      <c r="AP170" s="458">
        <v>24000</v>
      </c>
      <c r="AQ170" s="458">
        <v>1800</v>
      </c>
      <c r="AR170" s="450">
        <f t="shared" si="38"/>
        <v>25800</v>
      </c>
      <c r="AS170" s="450">
        <f t="shared" si="39"/>
        <v>0</v>
      </c>
      <c r="AT170" s="450">
        <f t="shared" si="40"/>
        <v>0</v>
      </c>
      <c r="AU170" s="450">
        <f t="shared" si="41"/>
        <v>0</v>
      </c>
      <c r="AV170" s="452">
        <f t="shared" si="42"/>
        <v>0</v>
      </c>
      <c r="AW170" s="453">
        <f t="shared" si="43"/>
        <v>0</v>
      </c>
      <c r="AX170" s="452">
        <f t="shared" si="44"/>
        <v>-25800</v>
      </c>
    </row>
    <row r="171" spans="1:50" s="316" customFormat="1">
      <c r="A171" s="394">
        <v>158</v>
      </c>
      <c r="B171" s="395"/>
      <c r="C171" s="396" t="s">
        <v>2520</v>
      </c>
      <c r="D171" s="395" t="s">
        <v>2414</v>
      </c>
      <c r="E171" s="447" t="s">
        <v>196</v>
      </c>
      <c r="F171" s="398"/>
      <c r="G171" s="398"/>
      <c r="H171" s="399">
        <f t="shared" si="49"/>
        <v>0</v>
      </c>
      <c r="I171" s="399">
        <f t="shared" si="21"/>
        <v>0</v>
      </c>
      <c r="J171" s="399">
        <f t="shared" si="22"/>
        <v>0</v>
      </c>
      <c r="K171" s="400">
        <f t="shared" si="23"/>
        <v>0</v>
      </c>
      <c r="L171" s="401">
        <v>0</v>
      </c>
      <c r="M171" s="402"/>
    </row>
    <row r="172" spans="1:50" s="316" customFormat="1" ht="20.399999999999999">
      <c r="A172" s="394">
        <v>159</v>
      </c>
      <c r="B172" s="395"/>
      <c r="C172" s="396" t="s">
        <v>2521</v>
      </c>
      <c r="D172" s="395" t="s">
        <v>2414</v>
      </c>
      <c r="E172" s="447" t="s">
        <v>196</v>
      </c>
      <c r="F172" s="398"/>
      <c r="G172" s="398"/>
      <c r="H172" s="399">
        <f t="shared" si="49"/>
        <v>0</v>
      </c>
      <c r="I172" s="399">
        <f t="shared" si="21"/>
        <v>0</v>
      </c>
      <c r="J172" s="399">
        <f t="shared" si="22"/>
        <v>0</v>
      </c>
      <c r="K172" s="400">
        <f t="shared" si="23"/>
        <v>0</v>
      </c>
      <c r="L172" s="455"/>
      <c r="M172" s="456"/>
      <c r="P172" s="448" t="s">
        <v>2414</v>
      </c>
      <c r="Q172" s="457"/>
      <c r="R172" s="458">
        <v>24000</v>
      </c>
      <c r="S172" s="458">
        <v>1800</v>
      </c>
      <c r="T172" s="450">
        <f t="shared" ref="T172:T175" si="54">SUM(R172:S172)</f>
        <v>25800</v>
      </c>
      <c r="U172" s="450">
        <f t="shared" ref="U172:U176" si="55">ROUND(Q172*R172,2)</f>
        <v>0</v>
      </c>
      <c r="V172" s="450">
        <f t="shared" ref="V172:V176" si="56">ROUND(Q172*S172,2)</f>
        <v>0</v>
      </c>
      <c r="W172" s="450">
        <f t="shared" ref="W172:W175" si="57">ROUND(Q172*T172,2)</f>
        <v>0</v>
      </c>
      <c r="X172" s="452">
        <f t="shared" ref="X172:X176" si="58">W172</f>
        <v>0</v>
      </c>
      <c r="Y172" s="453">
        <f t="shared" ref="Y172:Y176" si="59">E172-Q172</f>
        <v>1</v>
      </c>
      <c r="Z172" s="452">
        <f t="shared" ref="Z172:Z176" si="60">K172-X172</f>
        <v>0</v>
      </c>
      <c r="AB172" s="448" t="s">
        <v>2414</v>
      </c>
      <c r="AC172" s="457">
        <v>1</v>
      </c>
      <c r="AD172" s="458">
        <v>24000</v>
      </c>
      <c r="AE172" s="458">
        <v>1800</v>
      </c>
      <c r="AF172" s="450">
        <f t="shared" ref="AF172:AF174" si="61">SUM(AD172:AE172)</f>
        <v>25800</v>
      </c>
      <c r="AG172" s="450">
        <f t="shared" ref="AG172:AG176" si="62">ROUND(AC172*AD172,2)</f>
        <v>24000</v>
      </c>
      <c r="AH172" s="450">
        <f t="shared" ref="AH172:AH176" si="63">ROUND(AC172*AE172,2)</f>
        <v>1800</v>
      </c>
      <c r="AI172" s="450">
        <f t="shared" ref="AI172:AI175" si="64">ROUND(AC172*AF172,2)</f>
        <v>25800</v>
      </c>
      <c r="AJ172" s="452">
        <f t="shared" ref="AJ172:AJ176" si="65">AI172</f>
        <v>25800</v>
      </c>
      <c r="AK172" s="453">
        <f t="shared" ref="AK172:AK176" si="66">E172-Q172-AC172</f>
        <v>0</v>
      </c>
      <c r="AL172" s="452">
        <f t="shared" ref="AL172:AL176" si="67">K172-X172-AJ172</f>
        <v>-25800</v>
      </c>
      <c r="AN172" s="448" t="s">
        <v>2414</v>
      </c>
      <c r="AO172" s="457">
        <v>0</v>
      </c>
      <c r="AP172" s="458">
        <v>24000</v>
      </c>
      <c r="AQ172" s="458">
        <v>1800</v>
      </c>
      <c r="AR172" s="450">
        <f t="shared" ref="AR172:AR175" si="68">SUM(AP172:AQ172)</f>
        <v>25800</v>
      </c>
      <c r="AS172" s="450">
        <f t="shared" ref="AS172:AS176" si="69">ROUND(AO172*AP172,2)</f>
        <v>0</v>
      </c>
      <c r="AT172" s="450">
        <f t="shared" ref="AT172:AT176" si="70">ROUND(AO172*AQ172,2)</f>
        <v>0</v>
      </c>
      <c r="AU172" s="450">
        <f t="shared" ref="AU172:AU175" si="71">ROUND(AO172*AR172,2)</f>
        <v>0</v>
      </c>
      <c r="AV172" s="452">
        <f t="shared" ref="AV172:AV176" si="72">AU172</f>
        <v>0</v>
      </c>
      <c r="AW172" s="453">
        <f t="shared" ref="AW172:AW176" si="73">E172-Q172-AC172-AO172</f>
        <v>0</v>
      </c>
      <c r="AX172" s="452">
        <f t="shared" ref="AX172:AX176" si="74">K172-X172-AJ172-AV172</f>
        <v>-25800</v>
      </c>
    </row>
    <row r="173" spans="1:50" s="316" customFormat="1">
      <c r="A173" s="394">
        <v>160</v>
      </c>
      <c r="B173" s="395"/>
      <c r="C173" s="396" t="s">
        <v>2522</v>
      </c>
      <c r="D173" s="395" t="s">
        <v>2414</v>
      </c>
      <c r="E173" s="447" t="s">
        <v>196</v>
      </c>
      <c r="F173" s="398"/>
      <c r="G173" s="398"/>
      <c r="H173" s="399">
        <f t="shared" si="49"/>
        <v>0</v>
      </c>
      <c r="I173" s="399">
        <f t="shared" si="21"/>
        <v>0</v>
      </c>
      <c r="J173" s="399">
        <f t="shared" si="22"/>
        <v>0</v>
      </c>
      <c r="K173" s="400">
        <f t="shared" si="23"/>
        <v>0</v>
      </c>
      <c r="L173" s="455"/>
      <c r="M173" s="456"/>
      <c r="P173" s="448" t="s">
        <v>2414</v>
      </c>
      <c r="Q173" s="457"/>
      <c r="R173" s="458">
        <v>24000</v>
      </c>
      <c r="S173" s="458">
        <v>1800</v>
      </c>
      <c r="T173" s="450">
        <f t="shared" si="54"/>
        <v>25800</v>
      </c>
      <c r="U173" s="450">
        <f t="shared" si="55"/>
        <v>0</v>
      </c>
      <c r="V173" s="450">
        <f t="shared" si="56"/>
        <v>0</v>
      </c>
      <c r="W173" s="450">
        <f t="shared" si="57"/>
        <v>0</v>
      </c>
      <c r="X173" s="452">
        <f t="shared" si="58"/>
        <v>0</v>
      </c>
      <c r="Y173" s="453">
        <f t="shared" si="59"/>
        <v>1</v>
      </c>
      <c r="Z173" s="452">
        <f t="shared" si="60"/>
        <v>0</v>
      </c>
      <c r="AB173" s="448" t="s">
        <v>2414</v>
      </c>
      <c r="AC173" s="457">
        <v>1</v>
      </c>
      <c r="AD173" s="458">
        <v>24000</v>
      </c>
      <c r="AE173" s="458">
        <v>1800</v>
      </c>
      <c r="AF173" s="450">
        <f t="shared" si="61"/>
        <v>25800</v>
      </c>
      <c r="AG173" s="450">
        <f t="shared" si="62"/>
        <v>24000</v>
      </c>
      <c r="AH173" s="450">
        <f t="shared" si="63"/>
        <v>1800</v>
      </c>
      <c r="AI173" s="450">
        <f t="shared" si="64"/>
        <v>25800</v>
      </c>
      <c r="AJ173" s="452">
        <f t="shared" si="65"/>
        <v>25800</v>
      </c>
      <c r="AK173" s="453">
        <f t="shared" si="66"/>
        <v>0</v>
      </c>
      <c r="AL173" s="452">
        <f t="shared" si="67"/>
        <v>-25800</v>
      </c>
      <c r="AN173" s="448" t="s">
        <v>2414</v>
      </c>
      <c r="AO173" s="457">
        <v>0</v>
      </c>
      <c r="AP173" s="458">
        <v>24000</v>
      </c>
      <c r="AQ173" s="458">
        <v>1800</v>
      </c>
      <c r="AR173" s="450">
        <f t="shared" si="68"/>
        <v>25800</v>
      </c>
      <c r="AS173" s="450">
        <f t="shared" si="69"/>
        <v>0</v>
      </c>
      <c r="AT173" s="450">
        <f t="shared" si="70"/>
        <v>0</v>
      </c>
      <c r="AU173" s="450">
        <f t="shared" si="71"/>
        <v>0</v>
      </c>
      <c r="AV173" s="452">
        <f t="shared" si="72"/>
        <v>0</v>
      </c>
      <c r="AW173" s="453">
        <f t="shared" si="73"/>
        <v>0</v>
      </c>
      <c r="AX173" s="452">
        <f t="shared" si="74"/>
        <v>-25800</v>
      </c>
    </row>
    <row r="174" spans="1:50" s="316" customFormat="1" ht="20.399999999999999">
      <c r="A174" s="394">
        <v>161</v>
      </c>
      <c r="B174" s="395"/>
      <c r="C174" s="396" t="s">
        <v>2523</v>
      </c>
      <c r="D174" s="395" t="s">
        <v>2414</v>
      </c>
      <c r="E174" s="447" t="s">
        <v>2524</v>
      </c>
      <c r="F174" s="398"/>
      <c r="G174" s="398"/>
      <c r="H174" s="399">
        <f t="shared" si="49"/>
        <v>0</v>
      </c>
      <c r="I174" s="399">
        <f t="shared" si="21"/>
        <v>0</v>
      </c>
      <c r="J174" s="399">
        <f t="shared" si="22"/>
        <v>0</v>
      </c>
      <c r="K174" s="400">
        <f t="shared" si="23"/>
        <v>0</v>
      </c>
      <c r="L174" s="455"/>
      <c r="M174" s="456"/>
      <c r="P174" s="448" t="s">
        <v>2414</v>
      </c>
      <c r="Q174" s="457"/>
      <c r="R174" s="458">
        <v>480</v>
      </c>
      <c r="S174" s="458">
        <v>12</v>
      </c>
      <c r="T174" s="450">
        <f t="shared" si="54"/>
        <v>492</v>
      </c>
      <c r="U174" s="450">
        <f t="shared" si="55"/>
        <v>0</v>
      </c>
      <c r="V174" s="450">
        <f t="shared" si="56"/>
        <v>0</v>
      </c>
      <c r="W174" s="450">
        <f t="shared" si="57"/>
        <v>0</v>
      </c>
      <c r="X174" s="452">
        <f t="shared" si="58"/>
        <v>0</v>
      </c>
      <c r="Y174" s="453">
        <f t="shared" si="59"/>
        <v>54</v>
      </c>
      <c r="Z174" s="452">
        <f t="shared" si="60"/>
        <v>0</v>
      </c>
      <c r="AB174" s="448" t="s">
        <v>2414</v>
      </c>
      <c r="AC174" s="457">
        <v>43</v>
      </c>
      <c r="AD174" s="458">
        <v>480</v>
      </c>
      <c r="AE174" s="458">
        <v>12</v>
      </c>
      <c r="AF174" s="450">
        <f t="shared" si="61"/>
        <v>492</v>
      </c>
      <c r="AG174" s="450">
        <f t="shared" si="62"/>
        <v>20640</v>
      </c>
      <c r="AH174" s="450">
        <f t="shared" si="63"/>
        <v>516</v>
      </c>
      <c r="AI174" s="450">
        <f t="shared" si="64"/>
        <v>21156</v>
      </c>
      <c r="AJ174" s="452">
        <f t="shared" si="65"/>
        <v>21156</v>
      </c>
      <c r="AK174" s="453">
        <f t="shared" si="66"/>
        <v>11</v>
      </c>
      <c r="AL174" s="452">
        <f t="shared" si="67"/>
        <v>-21156</v>
      </c>
      <c r="AN174" s="448" t="s">
        <v>2414</v>
      </c>
      <c r="AO174" s="457">
        <v>0</v>
      </c>
      <c r="AP174" s="458">
        <v>480</v>
      </c>
      <c r="AQ174" s="458">
        <v>12</v>
      </c>
      <c r="AR174" s="450">
        <f t="shared" si="68"/>
        <v>492</v>
      </c>
      <c r="AS174" s="450">
        <f t="shared" si="69"/>
        <v>0</v>
      </c>
      <c r="AT174" s="450">
        <f t="shared" si="70"/>
        <v>0</v>
      </c>
      <c r="AU174" s="450">
        <f t="shared" si="71"/>
        <v>0</v>
      </c>
      <c r="AV174" s="452">
        <f t="shared" si="72"/>
        <v>0</v>
      </c>
      <c r="AW174" s="453">
        <f t="shared" si="73"/>
        <v>11</v>
      </c>
      <c r="AX174" s="452">
        <f t="shared" si="74"/>
        <v>-21156</v>
      </c>
    </row>
    <row r="175" spans="1:50" s="316" customFormat="1" ht="20.399999999999999">
      <c r="A175" s="394">
        <v>162</v>
      </c>
      <c r="B175" s="395"/>
      <c r="C175" s="396" t="s">
        <v>2525</v>
      </c>
      <c r="D175" s="395" t="s">
        <v>2414</v>
      </c>
      <c r="E175" s="447" t="s">
        <v>444</v>
      </c>
      <c r="F175" s="398"/>
      <c r="G175" s="398"/>
      <c r="H175" s="399">
        <f t="shared" si="49"/>
        <v>0</v>
      </c>
      <c r="I175" s="399">
        <f t="shared" si="21"/>
        <v>0</v>
      </c>
      <c r="J175" s="399">
        <f t="shared" si="22"/>
        <v>0</v>
      </c>
      <c r="K175" s="400">
        <f t="shared" si="23"/>
        <v>0</v>
      </c>
      <c r="L175" s="455"/>
      <c r="M175" s="456"/>
      <c r="P175" s="448" t="s">
        <v>2414</v>
      </c>
      <c r="Q175" s="457"/>
      <c r="R175" s="458">
        <v>480</v>
      </c>
      <c r="S175" s="458">
        <v>12</v>
      </c>
      <c r="T175" s="450">
        <f t="shared" si="54"/>
        <v>492</v>
      </c>
      <c r="U175" s="450">
        <f t="shared" si="55"/>
        <v>0</v>
      </c>
      <c r="V175" s="450">
        <f t="shared" si="56"/>
        <v>0</v>
      </c>
      <c r="W175" s="450">
        <f t="shared" si="57"/>
        <v>0</v>
      </c>
      <c r="X175" s="452">
        <f t="shared" si="58"/>
        <v>0</v>
      </c>
      <c r="Y175" s="453">
        <f t="shared" si="59"/>
        <v>8</v>
      </c>
      <c r="Z175" s="452">
        <f t="shared" si="60"/>
        <v>0</v>
      </c>
      <c r="AB175" s="448" t="s">
        <v>2414</v>
      </c>
      <c r="AC175" s="457">
        <v>43</v>
      </c>
      <c r="AD175" s="458">
        <v>480</v>
      </c>
      <c r="AE175" s="458">
        <v>12</v>
      </c>
      <c r="AF175" s="450">
        <f t="shared" ref="AF175" si="75">SUM(AD175:AE175)</f>
        <v>492</v>
      </c>
      <c r="AG175" s="450">
        <f t="shared" si="62"/>
        <v>20640</v>
      </c>
      <c r="AH175" s="450">
        <f t="shared" si="63"/>
        <v>516</v>
      </c>
      <c r="AI175" s="450">
        <f t="shared" si="64"/>
        <v>21156</v>
      </c>
      <c r="AJ175" s="452">
        <f t="shared" si="65"/>
        <v>21156</v>
      </c>
      <c r="AK175" s="453">
        <f t="shared" si="66"/>
        <v>-35</v>
      </c>
      <c r="AL175" s="452">
        <f t="shared" si="67"/>
        <v>-21156</v>
      </c>
      <c r="AN175" s="448" t="s">
        <v>2414</v>
      </c>
      <c r="AO175" s="457">
        <v>0</v>
      </c>
      <c r="AP175" s="458">
        <v>480</v>
      </c>
      <c r="AQ175" s="458">
        <v>12</v>
      </c>
      <c r="AR175" s="450">
        <f t="shared" si="68"/>
        <v>492</v>
      </c>
      <c r="AS175" s="450">
        <f t="shared" si="69"/>
        <v>0</v>
      </c>
      <c r="AT175" s="450">
        <f t="shared" si="70"/>
        <v>0</v>
      </c>
      <c r="AU175" s="450">
        <f t="shared" si="71"/>
        <v>0</v>
      </c>
      <c r="AV175" s="452">
        <f t="shared" si="72"/>
        <v>0</v>
      </c>
      <c r="AW175" s="453">
        <f t="shared" si="73"/>
        <v>-35</v>
      </c>
      <c r="AX175" s="452">
        <f t="shared" si="74"/>
        <v>-21156</v>
      </c>
    </row>
    <row r="176" spans="1:50" s="316" customFormat="1" ht="20.399999999999999">
      <c r="A176" s="394">
        <v>163</v>
      </c>
      <c r="B176" s="407"/>
      <c r="C176" s="408" t="s">
        <v>2526</v>
      </c>
      <c r="D176" s="407" t="s">
        <v>2414</v>
      </c>
      <c r="E176" s="459" t="s">
        <v>192</v>
      </c>
      <c r="F176" s="410"/>
      <c r="G176" s="410"/>
      <c r="H176" s="412">
        <f t="shared" si="49"/>
        <v>0</v>
      </c>
      <c r="I176" s="412">
        <f t="shared" si="21"/>
        <v>0</v>
      </c>
      <c r="J176" s="412">
        <f t="shared" si="22"/>
        <v>0</v>
      </c>
      <c r="K176" s="413">
        <f>ROUND(E176*H176,2)</f>
        <v>0</v>
      </c>
      <c r="L176" s="401">
        <v>0</v>
      </c>
      <c r="M176" s="402"/>
      <c r="P176" s="448" t="s">
        <v>2414</v>
      </c>
      <c r="Q176" s="449"/>
      <c r="R176" s="398">
        <v>60</v>
      </c>
      <c r="S176" s="398">
        <v>12</v>
      </c>
      <c r="T176" s="450">
        <f t="shared" ref="T176" si="76">SUM(R176:S176)</f>
        <v>72</v>
      </c>
      <c r="U176" s="450">
        <f t="shared" si="55"/>
        <v>0</v>
      </c>
      <c r="V176" s="450">
        <f t="shared" si="56"/>
        <v>0</v>
      </c>
      <c r="W176" s="451">
        <f>ROUND(Q176*T176,2)</f>
        <v>0</v>
      </c>
      <c r="X176" s="452">
        <f t="shared" si="58"/>
        <v>0</v>
      </c>
      <c r="Y176" s="453">
        <f t="shared" si="59"/>
        <v>4</v>
      </c>
      <c r="Z176" s="452">
        <f t="shared" si="60"/>
        <v>0</v>
      </c>
      <c r="AB176" s="448" t="s">
        <v>2414</v>
      </c>
      <c r="AC176" s="449">
        <v>0</v>
      </c>
      <c r="AD176" s="398">
        <v>60</v>
      </c>
      <c r="AE176" s="398">
        <v>12</v>
      </c>
      <c r="AF176" s="450">
        <f t="shared" ref="AF176" si="77">SUM(AD176:AE176)</f>
        <v>72</v>
      </c>
      <c r="AG176" s="450">
        <f t="shared" si="62"/>
        <v>0</v>
      </c>
      <c r="AH176" s="450">
        <f t="shared" si="63"/>
        <v>0</v>
      </c>
      <c r="AI176" s="451">
        <f>ROUND(AC176*AF176,2)</f>
        <v>0</v>
      </c>
      <c r="AJ176" s="452">
        <f t="shared" si="65"/>
        <v>0</v>
      </c>
      <c r="AK176" s="453">
        <f t="shared" si="66"/>
        <v>4</v>
      </c>
      <c r="AL176" s="452">
        <f t="shared" si="67"/>
        <v>0</v>
      </c>
      <c r="AN176" s="448" t="s">
        <v>2414</v>
      </c>
      <c r="AO176" s="449">
        <v>20</v>
      </c>
      <c r="AP176" s="398">
        <v>60</v>
      </c>
      <c r="AQ176" s="398">
        <v>12</v>
      </c>
      <c r="AR176" s="450">
        <f t="shared" ref="AR176" si="78">SUM(AP176:AQ176)</f>
        <v>72</v>
      </c>
      <c r="AS176" s="450">
        <f t="shared" si="69"/>
        <v>1200</v>
      </c>
      <c r="AT176" s="450">
        <f t="shared" si="70"/>
        <v>240</v>
      </c>
      <c r="AU176" s="451">
        <f>ROUND(AO176*AR176,2)</f>
        <v>1440</v>
      </c>
      <c r="AV176" s="452">
        <f t="shared" si="72"/>
        <v>1440</v>
      </c>
      <c r="AW176" s="453">
        <f t="shared" si="73"/>
        <v>-16</v>
      </c>
      <c r="AX176" s="452">
        <f t="shared" si="74"/>
        <v>-1440</v>
      </c>
    </row>
    <row r="177" spans="1:50" s="442" customFormat="1" ht="14.25" customHeight="1">
      <c r="A177" s="422">
        <v>164</v>
      </c>
      <c r="B177" s="424"/>
      <c r="C177" s="423" t="s">
        <v>2527</v>
      </c>
      <c r="D177" s="424"/>
      <c r="E177" s="425"/>
      <c r="F177" s="426"/>
      <c r="G177" s="426"/>
      <c r="H177" s="427"/>
      <c r="I177" s="427">
        <f>SUBTOTAL(9,I178:I192)</f>
        <v>0</v>
      </c>
      <c r="J177" s="427">
        <f>SUBTOTAL(9,J178:J192)</f>
        <v>0</v>
      </c>
      <c r="K177" s="428">
        <f>SUBTOTAL(9,K178:K192)</f>
        <v>0</v>
      </c>
      <c r="L177" s="440">
        <v>0</v>
      </c>
      <c r="M177" s="441"/>
      <c r="P177" s="443"/>
      <c r="Q177" s="444"/>
      <c r="R177" s="445"/>
      <c r="S177" s="445"/>
      <c r="T177" s="446"/>
      <c r="U177" s="429" t="e">
        <f>SUBTOTAL(9,#REF!)</f>
        <v>#REF!</v>
      </c>
      <c r="V177" s="429" t="e">
        <f>SUBTOTAL(9,#REF!)</f>
        <v>#REF!</v>
      </c>
      <c r="W177" s="433" t="e">
        <f>SUBTOTAL(9,#REF!)</f>
        <v>#REF!</v>
      </c>
      <c r="X177" s="433" t="e">
        <f>SUBTOTAL(9,#REF!)</f>
        <v>#REF!</v>
      </c>
      <c r="Y177" s="433"/>
      <c r="Z177" s="433" t="e">
        <f>SUBTOTAL(9,#REF!)</f>
        <v>#REF!</v>
      </c>
      <c r="AB177" s="443"/>
      <c r="AC177" s="444"/>
      <c r="AD177" s="445"/>
      <c r="AE177" s="445"/>
      <c r="AF177" s="446"/>
      <c r="AG177" s="429" t="e">
        <f>SUBTOTAL(9,#REF!)</f>
        <v>#REF!</v>
      </c>
      <c r="AH177" s="429" t="e">
        <f>SUBTOTAL(9,#REF!)</f>
        <v>#REF!</v>
      </c>
      <c r="AI177" s="433" t="e">
        <f>SUBTOTAL(9,#REF!)</f>
        <v>#REF!</v>
      </c>
      <c r="AJ177" s="433" t="e">
        <f>SUBTOTAL(9,#REF!)</f>
        <v>#REF!</v>
      </c>
      <c r="AK177" s="433"/>
      <c r="AL177" s="433" t="e">
        <f>SUBTOTAL(9,#REF!)</f>
        <v>#REF!</v>
      </c>
      <c r="AN177" s="443"/>
      <c r="AO177" s="444"/>
      <c r="AP177" s="445"/>
      <c r="AQ177" s="445"/>
      <c r="AR177" s="446"/>
      <c r="AS177" s="429" t="e">
        <f>SUBTOTAL(9,#REF!)</f>
        <v>#REF!</v>
      </c>
      <c r="AT177" s="429" t="e">
        <f>SUBTOTAL(9,#REF!)</f>
        <v>#REF!</v>
      </c>
      <c r="AU177" s="433" t="e">
        <f>SUBTOTAL(9,#REF!)</f>
        <v>#REF!</v>
      </c>
      <c r="AV177" s="433" t="e">
        <f>SUBTOTAL(9,#REF!)</f>
        <v>#REF!</v>
      </c>
      <c r="AW177" s="433"/>
      <c r="AX177" s="429" t="e">
        <f>SUBTOTAL(9,#REF!)</f>
        <v>#REF!</v>
      </c>
    </row>
    <row r="178" spans="1:50" s="316" customFormat="1" ht="40.799999999999997">
      <c r="A178" s="385">
        <v>165</v>
      </c>
      <c r="B178" s="386"/>
      <c r="C178" s="387" t="s">
        <v>2517</v>
      </c>
      <c r="D178" s="386" t="s">
        <v>2414</v>
      </c>
      <c r="E178" s="460" t="s">
        <v>196</v>
      </c>
      <c r="F178" s="389"/>
      <c r="G178" s="389"/>
      <c r="H178" s="390">
        <f t="shared" ref="H178:H182" si="79">SUM(F178:G178)</f>
        <v>0</v>
      </c>
      <c r="I178" s="390">
        <f t="shared" ref="I178:I192" si="80">ROUND(E178*F178,2)</f>
        <v>0</v>
      </c>
      <c r="J178" s="390">
        <f t="shared" ref="J178:J192" si="81">ROUND(E178*G178,2)</f>
        <v>0</v>
      </c>
      <c r="K178" s="391">
        <f t="shared" ref="K178:K190" si="82">ROUND(E178*H178,2)</f>
        <v>0</v>
      </c>
      <c r="L178" s="455"/>
      <c r="M178" s="456"/>
      <c r="P178" s="448" t="s">
        <v>2414</v>
      </c>
      <c r="Q178" s="457"/>
      <c r="R178" s="458">
        <v>24000</v>
      </c>
      <c r="S178" s="458">
        <v>1800</v>
      </c>
      <c r="T178" s="450">
        <f t="shared" ref="T178" si="83">SUM(R178:S178)</f>
        <v>25800</v>
      </c>
      <c r="U178" s="450">
        <f t="shared" ref="U178:U181" si="84">ROUND(Q178*R178,2)</f>
        <v>0</v>
      </c>
      <c r="V178" s="450">
        <f t="shared" ref="V178:V181" si="85">ROUND(Q178*S178,2)</f>
        <v>0</v>
      </c>
      <c r="W178" s="450">
        <f t="shared" ref="W178:W181" si="86">ROUND(Q178*T178,2)</f>
        <v>0</v>
      </c>
      <c r="X178" s="452">
        <f t="shared" ref="X178:X181" si="87">W178</f>
        <v>0</v>
      </c>
      <c r="Y178" s="453">
        <f t="shared" ref="Y178:Y181" si="88">E178-Q178</f>
        <v>1</v>
      </c>
      <c r="Z178" s="452">
        <f t="shared" ref="Z178:Z181" si="89">K178-X178</f>
        <v>0</v>
      </c>
      <c r="AB178" s="448" t="s">
        <v>2414</v>
      </c>
      <c r="AC178" s="457">
        <v>1</v>
      </c>
      <c r="AD178" s="458">
        <v>24000</v>
      </c>
      <c r="AE178" s="458">
        <v>1800</v>
      </c>
      <c r="AF178" s="450">
        <f t="shared" ref="AF178" si="90">SUM(AD178:AE178)</f>
        <v>25800</v>
      </c>
      <c r="AG178" s="450">
        <f t="shared" ref="AG178:AG181" si="91">ROUND(AC178*AD178,2)</f>
        <v>24000</v>
      </c>
      <c r="AH178" s="450">
        <f t="shared" ref="AH178:AH181" si="92">ROUND(AC178*AE178,2)</f>
        <v>1800</v>
      </c>
      <c r="AI178" s="450">
        <f t="shared" ref="AI178:AI181" si="93">ROUND(AC178*AF178,2)</f>
        <v>25800</v>
      </c>
      <c r="AJ178" s="452">
        <f t="shared" ref="AJ178:AJ181" si="94">AI178</f>
        <v>25800</v>
      </c>
      <c r="AK178" s="453">
        <f t="shared" ref="AK178:AK181" si="95">E178-Q178-AC178</f>
        <v>0</v>
      </c>
      <c r="AL178" s="452">
        <f t="shared" ref="AL178:AL181" si="96">K178-X178-AJ178</f>
        <v>-25800</v>
      </c>
      <c r="AN178" s="448" t="s">
        <v>2414</v>
      </c>
      <c r="AO178" s="457">
        <v>0</v>
      </c>
      <c r="AP178" s="458">
        <v>24000</v>
      </c>
      <c r="AQ178" s="458">
        <v>1800</v>
      </c>
      <c r="AR178" s="450">
        <f t="shared" ref="AR178:AR181" si="97">SUM(AP178:AQ178)</f>
        <v>25800</v>
      </c>
      <c r="AS178" s="450">
        <f t="shared" ref="AS178:AS181" si="98">ROUND(AO178*AP178,2)</f>
        <v>0</v>
      </c>
      <c r="AT178" s="450">
        <f t="shared" ref="AT178:AT181" si="99">ROUND(AO178*AQ178,2)</f>
        <v>0</v>
      </c>
      <c r="AU178" s="450">
        <f t="shared" ref="AU178:AU181" si="100">ROUND(AO178*AR178,2)</f>
        <v>0</v>
      </c>
      <c r="AV178" s="452">
        <f t="shared" ref="AV178:AV181" si="101">AU178</f>
        <v>0</v>
      </c>
      <c r="AW178" s="453">
        <f t="shared" ref="AW178:AW181" si="102">E178-Q178-AC178-AO178</f>
        <v>0</v>
      </c>
      <c r="AX178" s="452">
        <f t="shared" ref="AX178:AX181" si="103">K178-X178-AJ178-AV178</f>
        <v>-25800</v>
      </c>
    </row>
    <row r="179" spans="1:50" s="316" customFormat="1" ht="51">
      <c r="A179" s="394">
        <v>166</v>
      </c>
      <c r="B179" s="395"/>
      <c r="C179" s="396" t="s">
        <v>2528</v>
      </c>
      <c r="D179" s="395" t="s">
        <v>2414</v>
      </c>
      <c r="E179" s="447" t="s">
        <v>196</v>
      </c>
      <c r="F179" s="398"/>
      <c r="G179" s="398"/>
      <c r="H179" s="399">
        <f t="shared" si="79"/>
        <v>0</v>
      </c>
      <c r="I179" s="399">
        <f t="shared" si="80"/>
        <v>0</v>
      </c>
      <c r="J179" s="399">
        <f t="shared" si="81"/>
        <v>0</v>
      </c>
      <c r="K179" s="400">
        <f t="shared" si="82"/>
        <v>0</v>
      </c>
      <c r="L179" s="455"/>
      <c r="M179" s="456"/>
      <c r="P179" s="448" t="s">
        <v>2414</v>
      </c>
      <c r="Q179" s="457"/>
      <c r="R179" s="458">
        <v>24000</v>
      </c>
      <c r="S179" s="458">
        <v>1800</v>
      </c>
      <c r="T179" s="450">
        <f t="shared" ref="T179:T181" si="104">SUM(R179:S179)</f>
        <v>25800</v>
      </c>
      <c r="U179" s="450">
        <f t="shared" si="84"/>
        <v>0</v>
      </c>
      <c r="V179" s="450">
        <f t="shared" si="85"/>
        <v>0</v>
      </c>
      <c r="W179" s="450">
        <f t="shared" si="86"/>
        <v>0</v>
      </c>
      <c r="X179" s="452">
        <f t="shared" si="87"/>
        <v>0</v>
      </c>
      <c r="Y179" s="453">
        <f t="shared" si="88"/>
        <v>1</v>
      </c>
      <c r="Z179" s="452">
        <f t="shared" si="89"/>
        <v>0</v>
      </c>
      <c r="AB179" s="448" t="s">
        <v>2414</v>
      </c>
      <c r="AC179" s="457">
        <v>1</v>
      </c>
      <c r="AD179" s="458">
        <v>24000</v>
      </c>
      <c r="AE179" s="458">
        <v>1800</v>
      </c>
      <c r="AF179" s="450">
        <f t="shared" ref="AF179:AF181" si="105">SUM(AD179:AE179)</f>
        <v>25800</v>
      </c>
      <c r="AG179" s="450">
        <f t="shared" si="91"/>
        <v>24000</v>
      </c>
      <c r="AH179" s="450">
        <f t="shared" si="92"/>
        <v>1800</v>
      </c>
      <c r="AI179" s="450">
        <f t="shared" si="93"/>
        <v>25800</v>
      </c>
      <c r="AJ179" s="452">
        <f t="shared" si="94"/>
        <v>25800</v>
      </c>
      <c r="AK179" s="453">
        <f t="shared" si="95"/>
        <v>0</v>
      </c>
      <c r="AL179" s="452">
        <f t="shared" si="96"/>
        <v>-25800</v>
      </c>
      <c r="AN179" s="448" t="s">
        <v>2414</v>
      </c>
      <c r="AO179" s="457">
        <v>0</v>
      </c>
      <c r="AP179" s="458">
        <v>24000</v>
      </c>
      <c r="AQ179" s="458">
        <v>1800</v>
      </c>
      <c r="AR179" s="450">
        <f t="shared" si="97"/>
        <v>25800</v>
      </c>
      <c r="AS179" s="450">
        <f t="shared" si="98"/>
        <v>0</v>
      </c>
      <c r="AT179" s="450">
        <f t="shared" si="99"/>
        <v>0</v>
      </c>
      <c r="AU179" s="450">
        <f t="shared" si="100"/>
        <v>0</v>
      </c>
      <c r="AV179" s="452">
        <f t="shared" si="101"/>
        <v>0</v>
      </c>
      <c r="AW179" s="453">
        <f t="shared" si="102"/>
        <v>0</v>
      </c>
      <c r="AX179" s="452">
        <f t="shared" si="103"/>
        <v>-25800</v>
      </c>
    </row>
    <row r="180" spans="1:50" s="316" customFormat="1">
      <c r="A180" s="394">
        <v>167</v>
      </c>
      <c r="B180" s="395"/>
      <c r="C180" s="396" t="s">
        <v>2518</v>
      </c>
      <c r="D180" s="395" t="s">
        <v>2414</v>
      </c>
      <c r="E180" s="447" t="s">
        <v>196</v>
      </c>
      <c r="F180" s="398"/>
      <c r="G180" s="398"/>
      <c r="H180" s="399">
        <f t="shared" si="79"/>
        <v>0</v>
      </c>
      <c r="I180" s="399">
        <f t="shared" si="80"/>
        <v>0</v>
      </c>
      <c r="J180" s="399">
        <f t="shared" si="81"/>
        <v>0</v>
      </c>
      <c r="K180" s="400">
        <f t="shared" si="82"/>
        <v>0</v>
      </c>
      <c r="L180" s="455"/>
      <c r="M180" s="456"/>
      <c r="P180" s="448" t="s">
        <v>2414</v>
      </c>
      <c r="Q180" s="457"/>
      <c r="R180" s="458">
        <v>24000</v>
      </c>
      <c r="S180" s="458">
        <v>1800</v>
      </c>
      <c r="T180" s="450">
        <f t="shared" si="104"/>
        <v>25800</v>
      </c>
      <c r="U180" s="450">
        <f t="shared" si="84"/>
        <v>0</v>
      </c>
      <c r="V180" s="450">
        <f t="shared" si="85"/>
        <v>0</v>
      </c>
      <c r="W180" s="450">
        <f t="shared" si="86"/>
        <v>0</v>
      </c>
      <c r="X180" s="452">
        <f t="shared" si="87"/>
        <v>0</v>
      </c>
      <c r="Y180" s="453">
        <f t="shared" si="88"/>
        <v>1</v>
      </c>
      <c r="Z180" s="452">
        <f t="shared" si="89"/>
        <v>0</v>
      </c>
      <c r="AB180" s="448" t="s">
        <v>2414</v>
      </c>
      <c r="AC180" s="457">
        <v>1</v>
      </c>
      <c r="AD180" s="458">
        <v>24000</v>
      </c>
      <c r="AE180" s="458">
        <v>1800</v>
      </c>
      <c r="AF180" s="450">
        <f t="shared" si="105"/>
        <v>25800</v>
      </c>
      <c r="AG180" s="450">
        <f t="shared" si="91"/>
        <v>24000</v>
      </c>
      <c r="AH180" s="450">
        <f t="shared" si="92"/>
        <v>1800</v>
      </c>
      <c r="AI180" s="450">
        <f t="shared" si="93"/>
        <v>25800</v>
      </c>
      <c r="AJ180" s="452">
        <f t="shared" si="94"/>
        <v>25800</v>
      </c>
      <c r="AK180" s="453">
        <f t="shared" si="95"/>
        <v>0</v>
      </c>
      <c r="AL180" s="452">
        <f t="shared" si="96"/>
        <v>-25800</v>
      </c>
      <c r="AN180" s="448" t="s">
        <v>2414</v>
      </c>
      <c r="AO180" s="457">
        <v>0</v>
      </c>
      <c r="AP180" s="458">
        <v>24000</v>
      </c>
      <c r="AQ180" s="458">
        <v>1800</v>
      </c>
      <c r="AR180" s="450">
        <f t="shared" si="97"/>
        <v>25800</v>
      </c>
      <c r="AS180" s="450">
        <f t="shared" si="98"/>
        <v>0</v>
      </c>
      <c r="AT180" s="450">
        <f t="shared" si="99"/>
        <v>0</v>
      </c>
      <c r="AU180" s="450">
        <f t="shared" si="100"/>
        <v>0</v>
      </c>
      <c r="AV180" s="452">
        <f t="shared" si="101"/>
        <v>0</v>
      </c>
      <c r="AW180" s="453">
        <f t="shared" si="102"/>
        <v>0</v>
      </c>
      <c r="AX180" s="452">
        <f t="shared" si="103"/>
        <v>-25800</v>
      </c>
    </row>
    <row r="181" spans="1:50" s="316" customFormat="1" ht="20.399999999999999">
      <c r="A181" s="394">
        <v>168</v>
      </c>
      <c r="B181" s="395"/>
      <c r="C181" s="396" t="s">
        <v>2519</v>
      </c>
      <c r="D181" s="395" t="s">
        <v>2414</v>
      </c>
      <c r="E181" s="447" t="s">
        <v>196</v>
      </c>
      <c r="F181" s="398"/>
      <c r="G181" s="398"/>
      <c r="H181" s="399">
        <f t="shared" si="79"/>
        <v>0</v>
      </c>
      <c r="I181" s="399">
        <f t="shared" si="80"/>
        <v>0</v>
      </c>
      <c r="J181" s="399">
        <f t="shared" si="81"/>
        <v>0</v>
      </c>
      <c r="K181" s="400">
        <f t="shared" si="82"/>
        <v>0</v>
      </c>
      <c r="L181" s="455"/>
      <c r="M181" s="456"/>
      <c r="P181" s="448" t="s">
        <v>2414</v>
      </c>
      <c r="Q181" s="457"/>
      <c r="R181" s="458">
        <v>24000</v>
      </c>
      <c r="S181" s="458">
        <v>1800</v>
      </c>
      <c r="T181" s="450">
        <f t="shared" si="104"/>
        <v>25800</v>
      </c>
      <c r="U181" s="450">
        <f t="shared" si="84"/>
        <v>0</v>
      </c>
      <c r="V181" s="450">
        <f t="shared" si="85"/>
        <v>0</v>
      </c>
      <c r="W181" s="450">
        <f t="shared" si="86"/>
        <v>0</v>
      </c>
      <c r="X181" s="452">
        <f t="shared" si="87"/>
        <v>0</v>
      </c>
      <c r="Y181" s="453">
        <f t="shared" si="88"/>
        <v>1</v>
      </c>
      <c r="Z181" s="452">
        <f t="shared" si="89"/>
        <v>0</v>
      </c>
      <c r="AB181" s="448" t="s">
        <v>2414</v>
      </c>
      <c r="AC181" s="457">
        <v>1</v>
      </c>
      <c r="AD181" s="458">
        <v>24000</v>
      </c>
      <c r="AE181" s="458">
        <v>1800</v>
      </c>
      <c r="AF181" s="450">
        <f t="shared" si="105"/>
        <v>25800</v>
      </c>
      <c r="AG181" s="450">
        <f t="shared" si="91"/>
        <v>24000</v>
      </c>
      <c r="AH181" s="450">
        <f t="shared" si="92"/>
        <v>1800</v>
      </c>
      <c r="AI181" s="450">
        <f t="shared" si="93"/>
        <v>25800</v>
      </c>
      <c r="AJ181" s="452">
        <f t="shared" si="94"/>
        <v>25800</v>
      </c>
      <c r="AK181" s="453">
        <f t="shared" si="95"/>
        <v>0</v>
      </c>
      <c r="AL181" s="452">
        <f t="shared" si="96"/>
        <v>-25800</v>
      </c>
      <c r="AN181" s="448" t="s">
        <v>2414</v>
      </c>
      <c r="AO181" s="457">
        <v>0</v>
      </c>
      <c r="AP181" s="458">
        <v>24000</v>
      </c>
      <c r="AQ181" s="458">
        <v>1800</v>
      </c>
      <c r="AR181" s="450">
        <f t="shared" si="97"/>
        <v>25800</v>
      </c>
      <c r="AS181" s="450">
        <f t="shared" si="98"/>
        <v>0</v>
      </c>
      <c r="AT181" s="450">
        <f t="shared" si="99"/>
        <v>0</v>
      </c>
      <c r="AU181" s="450">
        <f t="shared" si="100"/>
        <v>0</v>
      </c>
      <c r="AV181" s="452">
        <f t="shared" si="101"/>
        <v>0</v>
      </c>
      <c r="AW181" s="453">
        <f t="shared" si="102"/>
        <v>0</v>
      </c>
      <c r="AX181" s="452">
        <f t="shared" si="103"/>
        <v>-25800</v>
      </c>
    </row>
    <row r="182" spans="1:50" s="316" customFormat="1">
      <c r="A182" s="394">
        <v>169</v>
      </c>
      <c r="B182" s="395"/>
      <c r="C182" s="396" t="s">
        <v>2520</v>
      </c>
      <c r="D182" s="395" t="s">
        <v>2414</v>
      </c>
      <c r="E182" s="447" t="s">
        <v>196</v>
      </c>
      <c r="F182" s="398"/>
      <c r="G182" s="398"/>
      <c r="H182" s="399">
        <f t="shared" si="79"/>
        <v>0</v>
      </c>
      <c r="I182" s="399">
        <f t="shared" si="80"/>
        <v>0</v>
      </c>
      <c r="J182" s="399">
        <f t="shared" si="81"/>
        <v>0</v>
      </c>
      <c r="K182" s="400">
        <f t="shared" si="82"/>
        <v>0</v>
      </c>
      <c r="L182" s="401">
        <v>0</v>
      </c>
      <c r="M182" s="402"/>
    </row>
    <row r="183" spans="1:50" s="316" customFormat="1" ht="51">
      <c r="A183" s="394">
        <v>170</v>
      </c>
      <c r="B183" s="395"/>
      <c r="C183" s="396" t="s">
        <v>2529</v>
      </c>
      <c r="D183" s="395" t="s">
        <v>2414</v>
      </c>
      <c r="E183" s="447" t="s">
        <v>196</v>
      </c>
      <c r="F183" s="398"/>
      <c r="G183" s="398"/>
      <c r="H183" s="399">
        <f>SUM(F183:G183)</f>
        <v>0</v>
      </c>
      <c r="I183" s="399">
        <f t="shared" si="80"/>
        <v>0</v>
      </c>
      <c r="J183" s="399">
        <f t="shared" si="81"/>
        <v>0</v>
      </c>
      <c r="K183" s="400">
        <f t="shared" si="82"/>
        <v>0</v>
      </c>
      <c r="L183" s="401">
        <v>0</v>
      </c>
      <c r="M183" s="402"/>
      <c r="P183" s="448" t="s">
        <v>2414</v>
      </c>
      <c r="Q183" s="449"/>
      <c r="R183" s="398">
        <v>11400</v>
      </c>
      <c r="S183" s="398">
        <v>360</v>
      </c>
      <c r="T183" s="450">
        <f t="shared" ref="T183" si="106">SUM(R183:S183)</f>
        <v>11760</v>
      </c>
      <c r="U183" s="450">
        <f t="shared" ref="U183:U192" si="107">ROUND(Q183*R183,2)</f>
        <v>0</v>
      </c>
      <c r="V183" s="450">
        <f t="shared" ref="V183:V192" si="108">ROUND(Q183*S183,2)</f>
        <v>0</v>
      </c>
      <c r="W183" s="451">
        <f t="shared" ref="W183:W190" si="109">ROUND(Q183*T183,2)</f>
        <v>0</v>
      </c>
      <c r="X183" s="452">
        <f t="shared" ref="X183:X192" si="110">W183</f>
        <v>0</v>
      </c>
      <c r="Y183" s="453">
        <f t="shared" ref="Y183:Y192" si="111">E183-Q183</f>
        <v>1</v>
      </c>
      <c r="Z183" s="452">
        <f t="shared" ref="Z183:Z192" si="112">K183-X183</f>
        <v>0</v>
      </c>
      <c r="AB183" s="448" t="s">
        <v>2414</v>
      </c>
      <c r="AC183" s="449">
        <v>0</v>
      </c>
      <c r="AD183" s="398">
        <v>11400</v>
      </c>
      <c r="AE183" s="398">
        <v>360</v>
      </c>
      <c r="AF183" s="450">
        <f t="shared" ref="AF183:AF185" si="113">SUM(AD183:AE183)</f>
        <v>11760</v>
      </c>
      <c r="AG183" s="450">
        <f t="shared" ref="AG183:AG192" si="114">ROUND(AC183*AD183,2)</f>
        <v>0</v>
      </c>
      <c r="AH183" s="450">
        <f t="shared" ref="AH183:AH192" si="115">ROUND(AC183*AE183,2)</f>
        <v>0</v>
      </c>
      <c r="AI183" s="451">
        <f t="shared" ref="AI183:AI190" si="116">ROUND(AC183*AF183,2)</f>
        <v>0</v>
      </c>
      <c r="AJ183" s="452">
        <f t="shared" ref="AJ183:AJ192" si="117">AI183</f>
        <v>0</v>
      </c>
      <c r="AK183" s="453">
        <f t="shared" ref="AK183:AK192" si="118">E183-Q183-AC183</f>
        <v>1</v>
      </c>
      <c r="AL183" s="452">
        <f t="shared" ref="AL183:AL192" si="119">K183-X183-AJ183</f>
        <v>0</v>
      </c>
      <c r="AN183" s="448" t="s">
        <v>2414</v>
      </c>
      <c r="AO183" s="449">
        <v>4</v>
      </c>
      <c r="AP183" s="398">
        <v>11400</v>
      </c>
      <c r="AQ183" s="398">
        <v>360</v>
      </c>
      <c r="AR183" s="450">
        <f t="shared" ref="AR183:AR190" si="120">SUM(AP183:AQ183)</f>
        <v>11760</v>
      </c>
      <c r="AS183" s="450">
        <f t="shared" ref="AS183:AS192" si="121">ROUND(AO183*AP183,2)</f>
        <v>45600</v>
      </c>
      <c r="AT183" s="450">
        <f t="shared" ref="AT183:AT192" si="122">ROUND(AO183*AQ183,2)</f>
        <v>1440</v>
      </c>
      <c r="AU183" s="451">
        <f t="shared" ref="AU183:AU190" si="123">ROUND(AO183*AR183,2)</f>
        <v>47040</v>
      </c>
      <c r="AV183" s="452">
        <f t="shared" ref="AV183:AV192" si="124">AU183</f>
        <v>47040</v>
      </c>
      <c r="AW183" s="453">
        <f t="shared" ref="AW183:AW192" si="125">E183-Q183-AC183-AO183</f>
        <v>-3</v>
      </c>
      <c r="AX183" s="452">
        <f t="shared" ref="AX183:AX192" si="126">K183-X183-AJ183-AV183</f>
        <v>-47040</v>
      </c>
    </row>
    <row r="184" spans="1:50" s="316" customFormat="1" ht="40.799999999999997">
      <c r="A184" s="394">
        <v>171</v>
      </c>
      <c r="B184" s="395"/>
      <c r="C184" s="396" t="s">
        <v>2530</v>
      </c>
      <c r="D184" s="395" t="s">
        <v>2414</v>
      </c>
      <c r="E184" s="447" t="s">
        <v>196</v>
      </c>
      <c r="F184" s="398"/>
      <c r="G184" s="398"/>
      <c r="H184" s="399">
        <f>SUM(F184:G184)</f>
        <v>0</v>
      </c>
      <c r="I184" s="399">
        <f t="shared" si="80"/>
        <v>0</v>
      </c>
      <c r="J184" s="399">
        <f t="shared" si="81"/>
        <v>0</v>
      </c>
      <c r="K184" s="400">
        <f t="shared" si="82"/>
        <v>0</v>
      </c>
      <c r="L184" s="401">
        <v>0</v>
      </c>
      <c r="M184" s="402"/>
      <c r="P184" s="448" t="s">
        <v>2414</v>
      </c>
      <c r="Q184" s="449"/>
      <c r="R184" s="398">
        <v>11400</v>
      </c>
      <c r="S184" s="398">
        <v>360</v>
      </c>
      <c r="T184" s="450">
        <f t="shared" ref="T184:T190" si="127">SUM(R184:S184)</f>
        <v>11760</v>
      </c>
      <c r="U184" s="450">
        <f t="shared" si="107"/>
        <v>0</v>
      </c>
      <c r="V184" s="450">
        <f t="shared" si="108"/>
        <v>0</v>
      </c>
      <c r="W184" s="451">
        <f t="shared" si="109"/>
        <v>0</v>
      </c>
      <c r="X184" s="452">
        <f t="shared" si="110"/>
        <v>0</v>
      </c>
      <c r="Y184" s="453">
        <f t="shared" si="111"/>
        <v>1</v>
      </c>
      <c r="Z184" s="452">
        <f t="shared" si="112"/>
        <v>0</v>
      </c>
      <c r="AB184" s="448" t="s">
        <v>2414</v>
      </c>
      <c r="AC184" s="449">
        <v>0</v>
      </c>
      <c r="AD184" s="398">
        <v>11400</v>
      </c>
      <c r="AE184" s="398">
        <v>360</v>
      </c>
      <c r="AF184" s="450">
        <f t="shared" si="113"/>
        <v>11760</v>
      </c>
      <c r="AG184" s="450">
        <f t="shared" si="114"/>
        <v>0</v>
      </c>
      <c r="AH184" s="450">
        <f t="shared" si="115"/>
        <v>0</v>
      </c>
      <c r="AI184" s="451">
        <f t="shared" si="116"/>
        <v>0</v>
      </c>
      <c r="AJ184" s="452">
        <f t="shared" si="117"/>
        <v>0</v>
      </c>
      <c r="AK184" s="453">
        <f t="shared" si="118"/>
        <v>1</v>
      </c>
      <c r="AL184" s="452">
        <f t="shared" si="119"/>
        <v>0</v>
      </c>
      <c r="AN184" s="448" t="s">
        <v>2414</v>
      </c>
      <c r="AO184" s="449">
        <v>4</v>
      </c>
      <c r="AP184" s="398">
        <v>11400</v>
      </c>
      <c r="AQ184" s="398">
        <v>360</v>
      </c>
      <c r="AR184" s="450">
        <f t="shared" si="120"/>
        <v>11760</v>
      </c>
      <c r="AS184" s="450">
        <f t="shared" si="121"/>
        <v>45600</v>
      </c>
      <c r="AT184" s="450">
        <f t="shared" si="122"/>
        <v>1440</v>
      </c>
      <c r="AU184" s="451">
        <f t="shared" si="123"/>
        <v>47040</v>
      </c>
      <c r="AV184" s="452">
        <f t="shared" si="124"/>
        <v>47040</v>
      </c>
      <c r="AW184" s="453">
        <f t="shared" si="125"/>
        <v>-3</v>
      </c>
      <c r="AX184" s="452">
        <f t="shared" si="126"/>
        <v>-47040</v>
      </c>
    </row>
    <row r="185" spans="1:50" s="316" customFormat="1" ht="40.799999999999997">
      <c r="A185" s="394">
        <v>172</v>
      </c>
      <c r="B185" s="395"/>
      <c r="C185" s="396" t="s">
        <v>2531</v>
      </c>
      <c r="D185" s="395" t="s">
        <v>2414</v>
      </c>
      <c r="E185" s="447" t="s">
        <v>196</v>
      </c>
      <c r="F185" s="398"/>
      <c r="G185" s="398"/>
      <c r="H185" s="399">
        <f>SUM(F185:G185)</f>
        <v>0</v>
      </c>
      <c r="I185" s="399">
        <f t="shared" si="80"/>
        <v>0</v>
      </c>
      <c r="J185" s="399">
        <f t="shared" si="81"/>
        <v>0</v>
      </c>
      <c r="K185" s="400">
        <f t="shared" si="82"/>
        <v>0</v>
      </c>
      <c r="L185" s="401">
        <v>0</v>
      </c>
      <c r="M185" s="402"/>
      <c r="P185" s="448" t="s">
        <v>2414</v>
      </c>
      <c r="Q185" s="449"/>
      <c r="R185" s="398">
        <v>11400</v>
      </c>
      <c r="S185" s="398">
        <v>360</v>
      </c>
      <c r="T185" s="450">
        <f t="shared" si="127"/>
        <v>11760</v>
      </c>
      <c r="U185" s="450">
        <f t="shared" si="107"/>
        <v>0</v>
      </c>
      <c r="V185" s="450">
        <f t="shared" si="108"/>
        <v>0</v>
      </c>
      <c r="W185" s="451">
        <f t="shared" si="109"/>
        <v>0</v>
      </c>
      <c r="X185" s="452">
        <f t="shared" si="110"/>
        <v>0</v>
      </c>
      <c r="Y185" s="453">
        <f t="shared" si="111"/>
        <v>1</v>
      </c>
      <c r="Z185" s="452">
        <f t="shared" si="112"/>
        <v>0</v>
      </c>
      <c r="AB185" s="448" t="s">
        <v>2414</v>
      </c>
      <c r="AC185" s="449">
        <v>0</v>
      </c>
      <c r="AD185" s="398">
        <v>11400</v>
      </c>
      <c r="AE185" s="398">
        <v>360</v>
      </c>
      <c r="AF185" s="450">
        <f t="shared" si="113"/>
        <v>11760</v>
      </c>
      <c r="AG185" s="450">
        <f t="shared" si="114"/>
        <v>0</v>
      </c>
      <c r="AH185" s="450">
        <f t="shared" si="115"/>
        <v>0</v>
      </c>
      <c r="AI185" s="451">
        <f t="shared" si="116"/>
        <v>0</v>
      </c>
      <c r="AJ185" s="452">
        <f t="shared" si="117"/>
        <v>0</v>
      </c>
      <c r="AK185" s="453">
        <f t="shared" si="118"/>
        <v>1</v>
      </c>
      <c r="AL185" s="452">
        <f t="shared" si="119"/>
        <v>0</v>
      </c>
      <c r="AN185" s="448" t="s">
        <v>2414</v>
      </c>
      <c r="AO185" s="449">
        <v>4</v>
      </c>
      <c r="AP185" s="398">
        <v>11400</v>
      </c>
      <c r="AQ185" s="398">
        <v>360</v>
      </c>
      <c r="AR185" s="450">
        <f t="shared" si="120"/>
        <v>11760</v>
      </c>
      <c r="AS185" s="450">
        <f t="shared" si="121"/>
        <v>45600</v>
      </c>
      <c r="AT185" s="450">
        <f t="shared" si="122"/>
        <v>1440</v>
      </c>
      <c r="AU185" s="451">
        <f t="shared" si="123"/>
        <v>47040</v>
      </c>
      <c r="AV185" s="452">
        <f t="shared" si="124"/>
        <v>47040</v>
      </c>
      <c r="AW185" s="453">
        <f t="shared" si="125"/>
        <v>-3</v>
      </c>
      <c r="AX185" s="452">
        <f t="shared" si="126"/>
        <v>-47040</v>
      </c>
    </row>
    <row r="186" spans="1:50" s="316" customFormat="1" ht="20.399999999999999">
      <c r="A186" s="394">
        <v>173</v>
      </c>
      <c r="B186" s="395"/>
      <c r="C186" s="396" t="s">
        <v>2516</v>
      </c>
      <c r="D186" s="395" t="s">
        <v>2414</v>
      </c>
      <c r="E186" s="447" t="s">
        <v>488</v>
      </c>
      <c r="F186" s="398"/>
      <c r="G186" s="398"/>
      <c r="H186" s="399">
        <f>SUM(F186:G186)</f>
        <v>0</v>
      </c>
      <c r="I186" s="399">
        <f t="shared" si="80"/>
        <v>0</v>
      </c>
      <c r="J186" s="399">
        <f t="shared" si="81"/>
        <v>0</v>
      </c>
      <c r="K186" s="400">
        <f t="shared" si="82"/>
        <v>0</v>
      </c>
      <c r="L186" s="401">
        <v>0</v>
      </c>
      <c r="M186" s="402"/>
      <c r="P186" s="448" t="s">
        <v>2414</v>
      </c>
      <c r="Q186" s="449"/>
      <c r="R186" s="398">
        <v>6420</v>
      </c>
      <c r="S186" s="398">
        <v>600</v>
      </c>
      <c r="T186" s="450">
        <f t="shared" si="127"/>
        <v>7020</v>
      </c>
      <c r="U186" s="450">
        <f t="shared" si="107"/>
        <v>0</v>
      </c>
      <c r="V186" s="450">
        <f t="shared" si="108"/>
        <v>0</v>
      </c>
      <c r="W186" s="451">
        <f t="shared" si="109"/>
        <v>0</v>
      </c>
      <c r="X186" s="452">
        <f t="shared" si="110"/>
        <v>0</v>
      </c>
      <c r="Y186" s="453">
        <f t="shared" si="111"/>
        <v>3</v>
      </c>
      <c r="Z186" s="452">
        <f t="shared" si="112"/>
        <v>0</v>
      </c>
      <c r="AB186" s="448" t="s">
        <v>2414</v>
      </c>
      <c r="AC186" s="449">
        <v>0</v>
      </c>
      <c r="AD186" s="398">
        <v>6420</v>
      </c>
      <c r="AE186" s="398">
        <v>600</v>
      </c>
      <c r="AF186" s="450">
        <f t="shared" ref="AF186:AF190" si="128">SUM(AD186:AE186)</f>
        <v>7020</v>
      </c>
      <c r="AG186" s="450">
        <f t="shared" si="114"/>
        <v>0</v>
      </c>
      <c r="AH186" s="450">
        <f t="shared" si="115"/>
        <v>0</v>
      </c>
      <c r="AI186" s="451">
        <f t="shared" si="116"/>
        <v>0</v>
      </c>
      <c r="AJ186" s="452">
        <f t="shared" si="117"/>
        <v>0</v>
      </c>
      <c r="AK186" s="453">
        <f t="shared" si="118"/>
        <v>3</v>
      </c>
      <c r="AL186" s="452">
        <f t="shared" si="119"/>
        <v>0</v>
      </c>
      <c r="AN186" s="448" t="s">
        <v>2414</v>
      </c>
      <c r="AO186" s="449">
        <v>4</v>
      </c>
      <c r="AP186" s="398">
        <v>6420</v>
      </c>
      <c r="AQ186" s="398">
        <v>600</v>
      </c>
      <c r="AR186" s="450">
        <f t="shared" si="120"/>
        <v>7020</v>
      </c>
      <c r="AS186" s="450">
        <f t="shared" si="121"/>
        <v>25680</v>
      </c>
      <c r="AT186" s="450">
        <f t="shared" si="122"/>
        <v>2400</v>
      </c>
      <c r="AU186" s="451">
        <f t="shared" si="123"/>
        <v>28080</v>
      </c>
      <c r="AV186" s="452">
        <f t="shared" si="124"/>
        <v>28080</v>
      </c>
      <c r="AW186" s="453">
        <f t="shared" si="125"/>
        <v>-1</v>
      </c>
      <c r="AX186" s="452">
        <f t="shared" si="126"/>
        <v>-28080</v>
      </c>
    </row>
    <row r="187" spans="1:50" s="316" customFormat="1" ht="20.399999999999999">
      <c r="A187" s="394">
        <v>174</v>
      </c>
      <c r="B187" s="395"/>
      <c r="C187" s="396" t="s">
        <v>2521</v>
      </c>
      <c r="D187" s="395" t="s">
        <v>2414</v>
      </c>
      <c r="E187" s="447" t="s">
        <v>196</v>
      </c>
      <c r="F187" s="398"/>
      <c r="G187" s="398"/>
      <c r="H187" s="399">
        <f t="shared" ref="H187:H191" si="129">SUM(F187:G187)</f>
        <v>0</v>
      </c>
      <c r="I187" s="399">
        <f t="shared" si="80"/>
        <v>0</v>
      </c>
      <c r="J187" s="399">
        <f t="shared" si="81"/>
        <v>0</v>
      </c>
      <c r="K187" s="400">
        <f t="shared" si="82"/>
        <v>0</v>
      </c>
      <c r="L187" s="455"/>
      <c r="M187" s="456"/>
      <c r="P187" s="448" t="s">
        <v>2414</v>
      </c>
      <c r="Q187" s="457"/>
      <c r="R187" s="458">
        <v>24000</v>
      </c>
      <c r="S187" s="458">
        <v>1800</v>
      </c>
      <c r="T187" s="450">
        <f t="shared" si="127"/>
        <v>25800</v>
      </c>
      <c r="U187" s="450">
        <f t="shared" si="107"/>
        <v>0</v>
      </c>
      <c r="V187" s="450">
        <f t="shared" si="108"/>
        <v>0</v>
      </c>
      <c r="W187" s="450">
        <f t="shared" si="109"/>
        <v>0</v>
      </c>
      <c r="X187" s="452">
        <f t="shared" si="110"/>
        <v>0</v>
      </c>
      <c r="Y187" s="453">
        <f t="shared" si="111"/>
        <v>1</v>
      </c>
      <c r="Z187" s="452">
        <f t="shared" si="112"/>
        <v>0</v>
      </c>
      <c r="AB187" s="448" t="s">
        <v>2414</v>
      </c>
      <c r="AC187" s="457">
        <v>1</v>
      </c>
      <c r="AD187" s="458">
        <v>24000</v>
      </c>
      <c r="AE187" s="458">
        <v>1800</v>
      </c>
      <c r="AF187" s="450">
        <f t="shared" si="128"/>
        <v>25800</v>
      </c>
      <c r="AG187" s="450">
        <f t="shared" si="114"/>
        <v>24000</v>
      </c>
      <c r="AH187" s="450">
        <f t="shared" si="115"/>
        <v>1800</v>
      </c>
      <c r="AI187" s="450">
        <f t="shared" si="116"/>
        <v>25800</v>
      </c>
      <c r="AJ187" s="452">
        <f t="shared" si="117"/>
        <v>25800</v>
      </c>
      <c r="AK187" s="453">
        <f t="shared" si="118"/>
        <v>0</v>
      </c>
      <c r="AL187" s="452">
        <f t="shared" si="119"/>
        <v>-25800</v>
      </c>
      <c r="AN187" s="448" t="s">
        <v>2414</v>
      </c>
      <c r="AO187" s="457">
        <v>0</v>
      </c>
      <c r="AP187" s="458">
        <v>24000</v>
      </c>
      <c r="AQ187" s="458">
        <v>1800</v>
      </c>
      <c r="AR187" s="450">
        <f t="shared" si="120"/>
        <v>25800</v>
      </c>
      <c r="AS187" s="450">
        <f t="shared" si="121"/>
        <v>0</v>
      </c>
      <c r="AT187" s="450">
        <f t="shared" si="122"/>
        <v>0</v>
      </c>
      <c r="AU187" s="450">
        <f t="shared" si="123"/>
        <v>0</v>
      </c>
      <c r="AV187" s="452">
        <f t="shared" si="124"/>
        <v>0</v>
      </c>
      <c r="AW187" s="453">
        <f t="shared" si="125"/>
        <v>0</v>
      </c>
      <c r="AX187" s="452">
        <f t="shared" si="126"/>
        <v>-25800</v>
      </c>
    </row>
    <row r="188" spans="1:50" s="316" customFormat="1">
      <c r="A188" s="394">
        <v>175</v>
      </c>
      <c r="B188" s="395"/>
      <c r="C188" s="396" t="s">
        <v>2522</v>
      </c>
      <c r="D188" s="395" t="s">
        <v>2414</v>
      </c>
      <c r="E188" s="447" t="s">
        <v>196</v>
      </c>
      <c r="F188" s="398"/>
      <c r="G188" s="398"/>
      <c r="H188" s="399">
        <f t="shared" si="129"/>
        <v>0</v>
      </c>
      <c r="I188" s="399">
        <f t="shared" si="80"/>
        <v>0</v>
      </c>
      <c r="J188" s="399">
        <f t="shared" si="81"/>
        <v>0</v>
      </c>
      <c r="K188" s="400">
        <f t="shared" si="82"/>
        <v>0</v>
      </c>
      <c r="L188" s="455"/>
      <c r="M188" s="456"/>
      <c r="P188" s="448" t="s">
        <v>2414</v>
      </c>
      <c r="Q188" s="457"/>
      <c r="R188" s="458">
        <v>24000</v>
      </c>
      <c r="S188" s="458">
        <v>1800</v>
      </c>
      <c r="T188" s="450">
        <f t="shared" si="127"/>
        <v>25800</v>
      </c>
      <c r="U188" s="450">
        <f t="shared" si="107"/>
        <v>0</v>
      </c>
      <c r="V188" s="450">
        <f t="shared" si="108"/>
        <v>0</v>
      </c>
      <c r="W188" s="450">
        <f t="shared" si="109"/>
        <v>0</v>
      </c>
      <c r="X188" s="452">
        <f t="shared" si="110"/>
        <v>0</v>
      </c>
      <c r="Y188" s="453">
        <f t="shared" si="111"/>
        <v>1</v>
      </c>
      <c r="Z188" s="452">
        <f t="shared" si="112"/>
        <v>0</v>
      </c>
      <c r="AB188" s="448" t="s">
        <v>2414</v>
      </c>
      <c r="AC188" s="457">
        <v>1</v>
      </c>
      <c r="AD188" s="458">
        <v>24000</v>
      </c>
      <c r="AE188" s="458">
        <v>1800</v>
      </c>
      <c r="AF188" s="450">
        <f t="shared" si="128"/>
        <v>25800</v>
      </c>
      <c r="AG188" s="450">
        <f t="shared" si="114"/>
        <v>24000</v>
      </c>
      <c r="AH188" s="450">
        <f t="shared" si="115"/>
        <v>1800</v>
      </c>
      <c r="AI188" s="450">
        <f t="shared" si="116"/>
        <v>25800</v>
      </c>
      <c r="AJ188" s="452">
        <f t="shared" si="117"/>
        <v>25800</v>
      </c>
      <c r="AK188" s="453">
        <f t="shared" si="118"/>
        <v>0</v>
      </c>
      <c r="AL188" s="452">
        <f t="shared" si="119"/>
        <v>-25800</v>
      </c>
      <c r="AN188" s="448" t="s">
        <v>2414</v>
      </c>
      <c r="AO188" s="457">
        <v>0</v>
      </c>
      <c r="AP188" s="458">
        <v>24000</v>
      </c>
      <c r="AQ188" s="458">
        <v>1800</v>
      </c>
      <c r="AR188" s="450">
        <f t="shared" si="120"/>
        <v>25800</v>
      </c>
      <c r="AS188" s="450">
        <f t="shared" si="121"/>
        <v>0</v>
      </c>
      <c r="AT188" s="450">
        <f t="shared" si="122"/>
        <v>0</v>
      </c>
      <c r="AU188" s="450">
        <f t="shared" si="123"/>
        <v>0</v>
      </c>
      <c r="AV188" s="452">
        <f t="shared" si="124"/>
        <v>0</v>
      </c>
      <c r="AW188" s="453">
        <f t="shared" si="125"/>
        <v>0</v>
      </c>
      <c r="AX188" s="452">
        <f t="shared" si="126"/>
        <v>-25800</v>
      </c>
    </row>
    <row r="189" spans="1:50" s="316" customFormat="1" ht="20.399999999999999">
      <c r="A189" s="394">
        <v>176</v>
      </c>
      <c r="B189" s="395"/>
      <c r="C189" s="396" t="s">
        <v>2523</v>
      </c>
      <c r="D189" s="395" t="s">
        <v>2414</v>
      </c>
      <c r="E189" s="447" t="s">
        <v>872</v>
      </c>
      <c r="F189" s="398"/>
      <c r="G189" s="398"/>
      <c r="H189" s="399">
        <f t="shared" si="129"/>
        <v>0</v>
      </c>
      <c r="I189" s="399">
        <f t="shared" si="80"/>
        <v>0</v>
      </c>
      <c r="J189" s="399">
        <f t="shared" si="81"/>
        <v>0</v>
      </c>
      <c r="K189" s="400">
        <f t="shared" si="82"/>
        <v>0</v>
      </c>
      <c r="L189" s="455"/>
      <c r="M189" s="456"/>
      <c r="P189" s="448" t="s">
        <v>2414</v>
      </c>
      <c r="Q189" s="457"/>
      <c r="R189" s="458">
        <v>480</v>
      </c>
      <c r="S189" s="458">
        <v>12</v>
      </c>
      <c r="T189" s="450">
        <f t="shared" si="127"/>
        <v>492</v>
      </c>
      <c r="U189" s="450">
        <f t="shared" si="107"/>
        <v>0</v>
      </c>
      <c r="V189" s="450">
        <f t="shared" si="108"/>
        <v>0</v>
      </c>
      <c r="W189" s="450">
        <f t="shared" si="109"/>
        <v>0</v>
      </c>
      <c r="X189" s="452">
        <f t="shared" si="110"/>
        <v>0</v>
      </c>
      <c r="Y189" s="453">
        <f t="shared" si="111"/>
        <v>10</v>
      </c>
      <c r="Z189" s="452">
        <f t="shared" si="112"/>
        <v>0</v>
      </c>
      <c r="AB189" s="448" t="s">
        <v>2414</v>
      </c>
      <c r="AC189" s="457">
        <v>43</v>
      </c>
      <c r="AD189" s="458">
        <v>480</v>
      </c>
      <c r="AE189" s="458">
        <v>12</v>
      </c>
      <c r="AF189" s="450">
        <f t="shared" si="128"/>
        <v>492</v>
      </c>
      <c r="AG189" s="450">
        <f t="shared" si="114"/>
        <v>20640</v>
      </c>
      <c r="AH189" s="450">
        <f t="shared" si="115"/>
        <v>516</v>
      </c>
      <c r="AI189" s="450">
        <f t="shared" si="116"/>
        <v>21156</v>
      </c>
      <c r="AJ189" s="452">
        <f t="shared" si="117"/>
        <v>21156</v>
      </c>
      <c r="AK189" s="453">
        <f t="shared" si="118"/>
        <v>-33</v>
      </c>
      <c r="AL189" s="452">
        <f t="shared" si="119"/>
        <v>-21156</v>
      </c>
      <c r="AN189" s="448" t="s">
        <v>2414</v>
      </c>
      <c r="AO189" s="457">
        <v>0</v>
      </c>
      <c r="AP189" s="458">
        <v>480</v>
      </c>
      <c r="AQ189" s="458">
        <v>12</v>
      </c>
      <c r="AR189" s="450">
        <f t="shared" si="120"/>
        <v>492</v>
      </c>
      <c r="AS189" s="450">
        <f t="shared" si="121"/>
        <v>0</v>
      </c>
      <c r="AT189" s="450">
        <f t="shared" si="122"/>
        <v>0</v>
      </c>
      <c r="AU189" s="450">
        <f t="shared" si="123"/>
        <v>0</v>
      </c>
      <c r="AV189" s="452">
        <f t="shared" si="124"/>
        <v>0</v>
      </c>
      <c r="AW189" s="453">
        <f t="shared" si="125"/>
        <v>-33</v>
      </c>
      <c r="AX189" s="452">
        <f t="shared" si="126"/>
        <v>-21156</v>
      </c>
    </row>
    <row r="190" spans="1:50" s="316" customFormat="1" ht="20.399999999999999">
      <c r="A190" s="394">
        <v>177</v>
      </c>
      <c r="B190" s="395"/>
      <c r="C190" s="396" t="s">
        <v>2525</v>
      </c>
      <c r="D190" s="395" t="s">
        <v>2414</v>
      </c>
      <c r="E190" s="447" t="s">
        <v>194</v>
      </c>
      <c r="F190" s="398"/>
      <c r="G190" s="398"/>
      <c r="H190" s="399">
        <f t="shared" si="129"/>
        <v>0</v>
      </c>
      <c r="I190" s="399">
        <f t="shared" si="80"/>
        <v>0</v>
      </c>
      <c r="J190" s="399">
        <f t="shared" si="81"/>
        <v>0</v>
      </c>
      <c r="K190" s="400">
        <f t="shared" si="82"/>
        <v>0</v>
      </c>
      <c r="L190" s="455"/>
      <c r="M190" s="456"/>
      <c r="P190" s="448" t="s">
        <v>2414</v>
      </c>
      <c r="Q190" s="457"/>
      <c r="R190" s="458">
        <v>480</v>
      </c>
      <c r="S190" s="458">
        <v>12</v>
      </c>
      <c r="T190" s="450">
        <f t="shared" si="127"/>
        <v>492</v>
      </c>
      <c r="U190" s="450">
        <f t="shared" si="107"/>
        <v>0</v>
      </c>
      <c r="V190" s="450">
        <f t="shared" si="108"/>
        <v>0</v>
      </c>
      <c r="W190" s="450">
        <f t="shared" si="109"/>
        <v>0</v>
      </c>
      <c r="X190" s="452">
        <f t="shared" si="110"/>
        <v>0</v>
      </c>
      <c r="Y190" s="453">
        <f t="shared" si="111"/>
        <v>6</v>
      </c>
      <c r="Z190" s="452">
        <f t="shared" si="112"/>
        <v>0</v>
      </c>
      <c r="AB190" s="448" t="s">
        <v>2414</v>
      </c>
      <c r="AC190" s="457">
        <v>43</v>
      </c>
      <c r="AD190" s="458">
        <v>480</v>
      </c>
      <c r="AE190" s="458">
        <v>12</v>
      </c>
      <c r="AF190" s="450">
        <f t="shared" si="128"/>
        <v>492</v>
      </c>
      <c r="AG190" s="450">
        <f t="shared" si="114"/>
        <v>20640</v>
      </c>
      <c r="AH190" s="450">
        <f t="shared" si="115"/>
        <v>516</v>
      </c>
      <c r="AI190" s="450">
        <f t="shared" si="116"/>
        <v>21156</v>
      </c>
      <c r="AJ190" s="452">
        <f t="shared" si="117"/>
        <v>21156</v>
      </c>
      <c r="AK190" s="453">
        <f t="shared" si="118"/>
        <v>-37</v>
      </c>
      <c r="AL190" s="452">
        <f t="shared" si="119"/>
        <v>-21156</v>
      </c>
      <c r="AN190" s="448" t="s">
        <v>2414</v>
      </c>
      <c r="AO190" s="457">
        <v>0</v>
      </c>
      <c r="AP190" s="458">
        <v>480</v>
      </c>
      <c r="AQ190" s="458">
        <v>12</v>
      </c>
      <c r="AR190" s="450">
        <f t="shared" si="120"/>
        <v>492</v>
      </c>
      <c r="AS190" s="450">
        <f t="shared" si="121"/>
        <v>0</v>
      </c>
      <c r="AT190" s="450">
        <f t="shared" si="122"/>
        <v>0</v>
      </c>
      <c r="AU190" s="450">
        <f t="shared" si="123"/>
        <v>0</v>
      </c>
      <c r="AV190" s="452">
        <f t="shared" si="124"/>
        <v>0</v>
      </c>
      <c r="AW190" s="453">
        <f t="shared" si="125"/>
        <v>-37</v>
      </c>
      <c r="AX190" s="452">
        <f t="shared" si="126"/>
        <v>-21156</v>
      </c>
    </row>
    <row r="191" spans="1:50" s="316" customFormat="1" ht="20.399999999999999">
      <c r="A191" s="394">
        <v>178</v>
      </c>
      <c r="B191" s="395"/>
      <c r="C191" s="396" t="s">
        <v>2526</v>
      </c>
      <c r="D191" s="395" t="s">
        <v>2414</v>
      </c>
      <c r="E191" s="447" t="s">
        <v>193</v>
      </c>
      <c r="F191" s="398"/>
      <c r="G191" s="398"/>
      <c r="H191" s="399">
        <f t="shared" si="129"/>
        <v>0</v>
      </c>
      <c r="I191" s="399">
        <f t="shared" si="80"/>
        <v>0</v>
      </c>
      <c r="J191" s="399">
        <f t="shared" si="81"/>
        <v>0</v>
      </c>
      <c r="K191" s="400">
        <f>ROUND(E191*H191,2)</f>
        <v>0</v>
      </c>
      <c r="L191" s="401">
        <v>0</v>
      </c>
      <c r="M191" s="402"/>
      <c r="P191" s="448" t="s">
        <v>2414</v>
      </c>
      <c r="Q191" s="449"/>
      <c r="R191" s="398">
        <v>60</v>
      </c>
      <c r="S191" s="398">
        <v>12</v>
      </c>
      <c r="T191" s="450">
        <f t="shared" ref="T191:T192" si="130">SUM(R191:S191)</f>
        <v>72</v>
      </c>
      <c r="U191" s="450">
        <f t="shared" si="107"/>
        <v>0</v>
      </c>
      <c r="V191" s="450">
        <f t="shared" si="108"/>
        <v>0</v>
      </c>
      <c r="W191" s="451">
        <f>ROUND(Q191*T191,2)</f>
        <v>0</v>
      </c>
      <c r="X191" s="452">
        <f t="shared" si="110"/>
        <v>0</v>
      </c>
      <c r="Y191" s="453">
        <f t="shared" si="111"/>
        <v>5</v>
      </c>
      <c r="Z191" s="452">
        <f t="shared" si="112"/>
        <v>0</v>
      </c>
      <c r="AB191" s="448" t="s">
        <v>2414</v>
      </c>
      <c r="AC191" s="449">
        <v>0</v>
      </c>
      <c r="AD191" s="398">
        <v>60</v>
      </c>
      <c r="AE191" s="398">
        <v>12</v>
      </c>
      <c r="AF191" s="450">
        <f t="shared" ref="AF191:AF192" si="131">SUM(AD191:AE191)</f>
        <v>72</v>
      </c>
      <c r="AG191" s="450">
        <f t="shared" si="114"/>
        <v>0</v>
      </c>
      <c r="AH191" s="450">
        <f t="shared" si="115"/>
        <v>0</v>
      </c>
      <c r="AI191" s="451">
        <f>ROUND(AC191*AF191,2)</f>
        <v>0</v>
      </c>
      <c r="AJ191" s="452">
        <f t="shared" si="117"/>
        <v>0</v>
      </c>
      <c r="AK191" s="453">
        <f t="shared" si="118"/>
        <v>5</v>
      </c>
      <c r="AL191" s="452">
        <f t="shared" si="119"/>
        <v>0</v>
      </c>
      <c r="AN191" s="448" t="s">
        <v>2414</v>
      </c>
      <c r="AO191" s="449">
        <v>20</v>
      </c>
      <c r="AP191" s="398">
        <v>60</v>
      </c>
      <c r="AQ191" s="398">
        <v>12</v>
      </c>
      <c r="AR191" s="450">
        <f t="shared" ref="AR191:AR192" si="132">SUM(AP191:AQ191)</f>
        <v>72</v>
      </c>
      <c r="AS191" s="450">
        <f t="shared" si="121"/>
        <v>1200</v>
      </c>
      <c r="AT191" s="450">
        <f t="shared" si="122"/>
        <v>240</v>
      </c>
      <c r="AU191" s="451">
        <f>ROUND(AO191*AR191,2)</f>
        <v>1440</v>
      </c>
      <c r="AV191" s="452">
        <f t="shared" si="124"/>
        <v>1440</v>
      </c>
      <c r="AW191" s="453">
        <f t="shared" si="125"/>
        <v>-15</v>
      </c>
      <c r="AX191" s="452">
        <f t="shared" si="126"/>
        <v>-1440</v>
      </c>
    </row>
    <row r="192" spans="1:50" s="316" customFormat="1" ht="20.399999999999999">
      <c r="A192" s="394">
        <v>179</v>
      </c>
      <c r="B192" s="407"/>
      <c r="C192" s="408" t="s">
        <v>2532</v>
      </c>
      <c r="D192" s="407" t="s">
        <v>2414</v>
      </c>
      <c r="E192" s="459" t="s">
        <v>192</v>
      </c>
      <c r="F192" s="410"/>
      <c r="G192" s="410"/>
      <c r="H192" s="412">
        <f t="shared" ref="H192" si="133">SUM(F192:G192)</f>
        <v>0</v>
      </c>
      <c r="I192" s="412">
        <f t="shared" si="80"/>
        <v>0</v>
      </c>
      <c r="J192" s="412">
        <f t="shared" si="81"/>
        <v>0</v>
      </c>
      <c r="K192" s="413">
        <f>ROUND(E192*H192,2)</f>
        <v>0</v>
      </c>
      <c r="L192" s="401">
        <v>0</v>
      </c>
      <c r="M192" s="402"/>
      <c r="P192" s="448" t="s">
        <v>2414</v>
      </c>
      <c r="Q192" s="449"/>
      <c r="R192" s="398">
        <v>60</v>
      </c>
      <c r="S192" s="398">
        <v>12</v>
      </c>
      <c r="T192" s="450">
        <f t="shared" si="130"/>
        <v>72</v>
      </c>
      <c r="U192" s="450">
        <f t="shared" si="107"/>
        <v>0</v>
      </c>
      <c r="V192" s="450">
        <f t="shared" si="108"/>
        <v>0</v>
      </c>
      <c r="W192" s="451">
        <f>ROUND(Q192*T192,2)</f>
        <v>0</v>
      </c>
      <c r="X192" s="452">
        <f t="shared" si="110"/>
        <v>0</v>
      </c>
      <c r="Y192" s="453">
        <f t="shared" si="111"/>
        <v>4</v>
      </c>
      <c r="Z192" s="452">
        <f t="shared" si="112"/>
        <v>0</v>
      </c>
      <c r="AB192" s="448" t="s">
        <v>2414</v>
      </c>
      <c r="AC192" s="449">
        <v>0</v>
      </c>
      <c r="AD192" s="398">
        <v>60</v>
      </c>
      <c r="AE192" s="398">
        <v>12</v>
      </c>
      <c r="AF192" s="450">
        <f t="shared" si="131"/>
        <v>72</v>
      </c>
      <c r="AG192" s="450">
        <f t="shared" si="114"/>
        <v>0</v>
      </c>
      <c r="AH192" s="450">
        <f t="shared" si="115"/>
        <v>0</v>
      </c>
      <c r="AI192" s="451">
        <f>ROUND(AC192*AF192,2)</f>
        <v>0</v>
      </c>
      <c r="AJ192" s="452">
        <f t="shared" si="117"/>
        <v>0</v>
      </c>
      <c r="AK192" s="453">
        <f t="shared" si="118"/>
        <v>4</v>
      </c>
      <c r="AL192" s="452">
        <f t="shared" si="119"/>
        <v>0</v>
      </c>
      <c r="AN192" s="448" t="s">
        <v>2414</v>
      </c>
      <c r="AO192" s="449">
        <v>20</v>
      </c>
      <c r="AP192" s="398">
        <v>60</v>
      </c>
      <c r="AQ192" s="398">
        <v>12</v>
      </c>
      <c r="AR192" s="450">
        <f t="shared" si="132"/>
        <v>72</v>
      </c>
      <c r="AS192" s="450">
        <f t="shared" si="121"/>
        <v>1200</v>
      </c>
      <c r="AT192" s="450">
        <f t="shared" si="122"/>
        <v>240</v>
      </c>
      <c r="AU192" s="451">
        <f>ROUND(AO192*AR192,2)</f>
        <v>1440</v>
      </c>
      <c r="AV192" s="452">
        <f t="shared" si="124"/>
        <v>1440</v>
      </c>
      <c r="AW192" s="453">
        <f t="shared" si="125"/>
        <v>-16</v>
      </c>
      <c r="AX192" s="452">
        <f t="shared" si="126"/>
        <v>-1440</v>
      </c>
    </row>
    <row r="193" spans="1:54" s="442" customFormat="1" ht="14.25" customHeight="1">
      <c r="A193" s="422">
        <v>180</v>
      </c>
      <c r="B193" s="424"/>
      <c r="C193" s="423" t="s">
        <v>2533</v>
      </c>
      <c r="D193" s="424"/>
      <c r="E193" s="425"/>
      <c r="F193" s="426"/>
      <c r="G193" s="426"/>
      <c r="H193" s="427"/>
      <c r="I193" s="427">
        <f>SUBTOTAL(9,I194:I199)</f>
        <v>0</v>
      </c>
      <c r="J193" s="427">
        <f>SUBTOTAL(9,J194:J199)</f>
        <v>0</v>
      </c>
      <c r="K193" s="428">
        <f>SUBTOTAL(9,K194:K199)</f>
        <v>0</v>
      </c>
      <c r="L193" s="440">
        <v>0</v>
      </c>
      <c r="M193" s="441"/>
      <c r="P193" s="443"/>
      <c r="Q193" s="444"/>
      <c r="R193" s="445"/>
      <c r="S193" s="445"/>
      <c r="T193" s="446"/>
      <c r="U193" s="429" t="e">
        <f>SUBTOTAL(9,#REF!)</f>
        <v>#REF!</v>
      </c>
      <c r="V193" s="429" t="e">
        <f>SUBTOTAL(9,#REF!)</f>
        <v>#REF!</v>
      </c>
      <c r="W193" s="433" t="e">
        <f>SUBTOTAL(9,#REF!)</f>
        <v>#REF!</v>
      </c>
      <c r="X193" s="433" t="e">
        <f>SUBTOTAL(9,#REF!)</f>
        <v>#REF!</v>
      </c>
      <c r="Y193" s="433"/>
      <c r="Z193" s="433" t="e">
        <f>SUBTOTAL(9,#REF!)</f>
        <v>#REF!</v>
      </c>
      <c r="AB193" s="443"/>
      <c r="AC193" s="444"/>
      <c r="AD193" s="445"/>
      <c r="AE193" s="445"/>
      <c r="AF193" s="446"/>
      <c r="AG193" s="429" t="e">
        <f>SUBTOTAL(9,#REF!)</f>
        <v>#REF!</v>
      </c>
      <c r="AH193" s="429" t="e">
        <f>SUBTOTAL(9,#REF!)</f>
        <v>#REF!</v>
      </c>
      <c r="AI193" s="433" t="e">
        <f>SUBTOTAL(9,#REF!)</f>
        <v>#REF!</v>
      </c>
      <c r="AJ193" s="433" t="e">
        <f>SUBTOTAL(9,#REF!)</f>
        <v>#REF!</v>
      </c>
      <c r="AK193" s="433"/>
      <c r="AL193" s="433" t="e">
        <f>SUBTOTAL(9,#REF!)</f>
        <v>#REF!</v>
      </c>
      <c r="AN193" s="443"/>
      <c r="AO193" s="444"/>
      <c r="AP193" s="445"/>
      <c r="AQ193" s="445"/>
      <c r="AR193" s="446"/>
      <c r="AS193" s="429" t="e">
        <f>SUBTOTAL(9,#REF!)</f>
        <v>#REF!</v>
      </c>
      <c r="AT193" s="429" t="e">
        <f>SUBTOTAL(9,#REF!)</f>
        <v>#REF!</v>
      </c>
      <c r="AU193" s="433" t="e">
        <f>SUBTOTAL(9,#REF!)</f>
        <v>#REF!</v>
      </c>
      <c r="AV193" s="433" t="e">
        <f>SUBTOTAL(9,#REF!)</f>
        <v>#REF!</v>
      </c>
      <c r="AW193" s="433"/>
      <c r="AX193" s="429" t="e">
        <f>SUBTOTAL(9,#REF!)</f>
        <v>#REF!</v>
      </c>
    </row>
    <row r="194" spans="1:54" s="316" customFormat="1" ht="51">
      <c r="A194" s="385">
        <v>181</v>
      </c>
      <c r="B194" s="386"/>
      <c r="C194" s="387" t="s">
        <v>2534</v>
      </c>
      <c r="D194" s="386" t="s">
        <v>2414</v>
      </c>
      <c r="E194" s="460" t="s">
        <v>196</v>
      </c>
      <c r="F194" s="389"/>
      <c r="G194" s="389"/>
      <c r="H194" s="390">
        <f>SUM(F194:G194)</f>
        <v>0</v>
      </c>
      <c r="I194" s="390">
        <f t="shared" ref="I194:I199" si="134">ROUND(E194*F194,2)</f>
        <v>0</v>
      </c>
      <c r="J194" s="390">
        <f t="shared" ref="J194:J199" si="135">ROUND(E194*G194,2)</f>
        <v>0</v>
      </c>
      <c r="K194" s="391">
        <f t="shared" ref="K194:K198" si="136">ROUND(E194*H194,2)</f>
        <v>0</v>
      </c>
      <c r="L194" s="401">
        <v>0</v>
      </c>
      <c r="M194" s="402"/>
      <c r="P194" s="448" t="s">
        <v>2414</v>
      </c>
      <c r="Q194" s="449"/>
      <c r="R194" s="398">
        <v>11400</v>
      </c>
      <c r="S194" s="398">
        <v>360</v>
      </c>
      <c r="T194" s="450">
        <f t="shared" ref="T194:T199" si="137">SUM(R194:S194)</f>
        <v>11760</v>
      </c>
      <c r="U194" s="450">
        <f t="shared" ref="U194:U199" si="138">ROUND(Q194*R194,2)</f>
        <v>0</v>
      </c>
      <c r="V194" s="450">
        <f t="shared" ref="V194:V199" si="139">ROUND(Q194*S194,2)</f>
        <v>0</v>
      </c>
      <c r="W194" s="451">
        <f t="shared" ref="W194:W198" si="140">ROUND(Q194*T194,2)</f>
        <v>0</v>
      </c>
      <c r="X194" s="452">
        <f t="shared" ref="X194:X199" si="141">W194</f>
        <v>0</v>
      </c>
      <c r="Y194" s="453">
        <f t="shared" ref="Y194:Y199" si="142">E194-Q194</f>
        <v>1</v>
      </c>
      <c r="Z194" s="452">
        <f t="shared" ref="Z194:Z199" si="143">K194-X194</f>
        <v>0</v>
      </c>
      <c r="AB194" s="448" t="s">
        <v>2414</v>
      </c>
      <c r="AC194" s="449">
        <v>0</v>
      </c>
      <c r="AD194" s="398">
        <v>11400</v>
      </c>
      <c r="AE194" s="398">
        <v>360</v>
      </c>
      <c r="AF194" s="450">
        <f t="shared" ref="AF194:AF195" si="144">SUM(AD194:AE194)</f>
        <v>11760</v>
      </c>
      <c r="AG194" s="450">
        <f t="shared" ref="AG194:AG199" si="145">ROUND(AC194*AD194,2)</f>
        <v>0</v>
      </c>
      <c r="AH194" s="450">
        <f t="shared" ref="AH194:AH199" si="146">ROUND(AC194*AE194,2)</f>
        <v>0</v>
      </c>
      <c r="AI194" s="451">
        <f t="shared" ref="AI194:AI198" si="147">ROUND(AC194*AF194,2)</f>
        <v>0</v>
      </c>
      <c r="AJ194" s="452">
        <f t="shared" ref="AJ194:AJ199" si="148">AI194</f>
        <v>0</v>
      </c>
      <c r="AK194" s="453">
        <f t="shared" ref="AK194:AK199" si="149">E194-Q194-AC194</f>
        <v>1</v>
      </c>
      <c r="AL194" s="452">
        <f t="shared" ref="AL194:AL199" si="150">K194-X194-AJ194</f>
        <v>0</v>
      </c>
      <c r="AN194" s="448" t="s">
        <v>2414</v>
      </c>
      <c r="AO194" s="449">
        <v>4</v>
      </c>
      <c r="AP194" s="398">
        <v>11400</v>
      </c>
      <c r="AQ194" s="398">
        <v>360</v>
      </c>
      <c r="AR194" s="450">
        <f t="shared" ref="AR194:AR198" si="151">SUM(AP194:AQ194)</f>
        <v>11760</v>
      </c>
      <c r="AS194" s="450">
        <f t="shared" ref="AS194:AS199" si="152">ROUND(AO194*AP194,2)</f>
        <v>45600</v>
      </c>
      <c r="AT194" s="450">
        <f t="shared" ref="AT194:AT199" si="153">ROUND(AO194*AQ194,2)</f>
        <v>1440</v>
      </c>
      <c r="AU194" s="451">
        <f t="shared" ref="AU194:AU198" si="154">ROUND(AO194*AR194,2)</f>
        <v>47040</v>
      </c>
      <c r="AV194" s="452">
        <f t="shared" ref="AV194:AV199" si="155">AU194</f>
        <v>47040</v>
      </c>
      <c r="AW194" s="453">
        <f t="shared" ref="AW194:AW199" si="156">E194-Q194-AC194-AO194</f>
        <v>-3</v>
      </c>
      <c r="AX194" s="452">
        <f t="shared" ref="AX194:AX199" si="157">K194-X194-AJ194-AV194</f>
        <v>-47040</v>
      </c>
    </row>
    <row r="195" spans="1:54" s="316" customFormat="1" ht="51">
      <c r="A195" s="394">
        <v>182</v>
      </c>
      <c r="B195" s="395"/>
      <c r="C195" s="396" t="s">
        <v>2535</v>
      </c>
      <c r="D195" s="395" t="s">
        <v>2414</v>
      </c>
      <c r="E195" s="447" t="s">
        <v>196</v>
      </c>
      <c r="F195" s="398"/>
      <c r="G195" s="398"/>
      <c r="H195" s="399">
        <f>SUM(F195:G195)</f>
        <v>0</v>
      </c>
      <c r="I195" s="399">
        <f t="shared" si="134"/>
        <v>0</v>
      </c>
      <c r="J195" s="399">
        <f t="shared" si="135"/>
        <v>0</v>
      </c>
      <c r="K195" s="400">
        <f t="shared" si="136"/>
        <v>0</v>
      </c>
      <c r="L195" s="401">
        <v>0</v>
      </c>
      <c r="M195" s="402"/>
      <c r="P195" s="448" t="s">
        <v>2414</v>
      </c>
      <c r="Q195" s="449"/>
      <c r="R195" s="398">
        <v>11400</v>
      </c>
      <c r="S195" s="398">
        <v>360</v>
      </c>
      <c r="T195" s="450">
        <f t="shared" si="137"/>
        <v>11760</v>
      </c>
      <c r="U195" s="450">
        <f t="shared" si="138"/>
        <v>0</v>
      </c>
      <c r="V195" s="450">
        <f t="shared" si="139"/>
        <v>0</v>
      </c>
      <c r="W195" s="451">
        <f t="shared" si="140"/>
        <v>0</v>
      </c>
      <c r="X195" s="452">
        <f t="shared" si="141"/>
        <v>0</v>
      </c>
      <c r="Y195" s="453">
        <f t="shared" si="142"/>
        <v>1</v>
      </c>
      <c r="Z195" s="452">
        <f t="shared" si="143"/>
        <v>0</v>
      </c>
      <c r="AB195" s="448" t="s">
        <v>2414</v>
      </c>
      <c r="AC195" s="449">
        <v>0</v>
      </c>
      <c r="AD195" s="398">
        <v>11400</v>
      </c>
      <c r="AE195" s="398">
        <v>360</v>
      </c>
      <c r="AF195" s="450">
        <f t="shared" si="144"/>
        <v>11760</v>
      </c>
      <c r="AG195" s="450">
        <f t="shared" si="145"/>
        <v>0</v>
      </c>
      <c r="AH195" s="450">
        <f t="shared" si="146"/>
        <v>0</v>
      </c>
      <c r="AI195" s="451">
        <f t="shared" si="147"/>
        <v>0</v>
      </c>
      <c r="AJ195" s="452">
        <f t="shared" si="148"/>
        <v>0</v>
      </c>
      <c r="AK195" s="453">
        <f t="shared" si="149"/>
        <v>1</v>
      </c>
      <c r="AL195" s="452">
        <f t="shared" si="150"/>
        <v>0</v>
      </c>
      <c r="AN195" s="448" t="s">
        <v>2414</v>
      </c>
      <c r="AO195" s="449">
        <v>4</v>
      </c>
      <c r="AP195" s="398">
        <v>11400</v>
      </c>
      <c r="AQ195" s="398">
        <v>360</v>
      </c>
      <c r="AR195" s="450">
        <f t="shared" si="151"/>
        <v>11760</v>
      </c>
      <c r="AS195" s="450">
        <f t="shared" si="152"/>
        <v>45600</v>
      </c>
      <c r="AT195" s="450">
        <f t="shared" si="153"/>
        <v>1440</v>
      </c>
      <c r="AU195" s="451">
        <f t="shared" si="154"/>
        <v>47040</v>
      </c>
      <c r="AV195" s="452">
        <f t="shared" si="155"/>
        <v>47040</v>
      </c>
      <c r="AW195" s="453">
        <f t="shared" si="156"/>
        <v>-3</v>
      </c>
      <c r="AX195" s="452">
        <f t="shared" si="157"/>
        <v>-47040</v>
      </c>
    </row>
    <row r="196" spans="1:54" s="316" customFormat="1" ht="20.399999999999999">
      <c r="A196" s="394">
        <v>183</v>
      </c>
      <c r="B196" s="395"/>
      <c r="C196" s="396" t="s">
        <v>2516</v>
      </c>
      <c r="D196" s="395" t="s">
        <v>2414</v>
      </c>
      <c r="E196" s="447" t="s">
        <v>449</v>
      </c>
      <c r="F196" s="398"/>
      <c r="G196" s="398"/>
      <c r="H196" s="399">
        <f>SUM(F196:G196)</f>
        <v>0</v>
      </c>
      <c r="I196" s="399">
        <f t="shared" si="134"/>
        <v>0</v>
      </c>
      <c r="J196" s="399">
        <f t="shared" si="135"/>
        <v>0</v>
      </c>
      <c r="K196" s="400">
        <f t="shared" si="136"/>
        <v>0</v>
      </c>
      <c r="L196" s="401">
        <v>0</v>
      </c>
      <c r="M196" s="402"/>
      <c r="P196" s="448" t="s">
        <v>2414</v>
      </c>
      <c r="Q196" s="449"/>
      <c r="R196" s="398">
        <v>6420</v>
      </c>
      <c r="S196" s="398">
        <v>600</v>
      </c>
      <c r="T196" s="450">
        <f t="shared" si="137"/>
        <v>7020</v>
      </c>
      <c r="U196" s="450">
        <f t="shared" si="138"/>
        <v>0</v>
      </c>
      <c r="V196" s="450">
        <f t="shared" si="139"/>
        <v>0</v>
      </c>
      <c r="W196" s="451">
        <f t="shared" si="140"/>
        <v>0</v>
      </c>
      <c r="X196" s="452">
        <f t="shared" si="141"/>
        <v>0</v>
      </c>
      <c r="Y196" s="453">
        <f t="shared" si="142"/>
        <v>2</v>
      </c>
      <c r="Z196" s="452">
        <f t="shared" si="143"/>
        <v>0</v>
      </c>
      <c r="AB196" s="448" t="s">
        <v>2414</v>
      </c>
      <c r="AC196" s="449">
        <v>0</v>
      </c>
      <c r="AD196" s="398">
        <v>6420</v>
      </c>
      <c r="AE196" s="398">
        <v>600</v>
      </c>
      <c r="AF196" s="450">
        <f t="shared" ref="AF196:AF198" si="158">SUM(AD196:AE196)</f>
        <v>7020</v>
      </c>
      <c r="AG196" s="450">
        <f t="shared" si="145"/>
        <v>0</v>
      </c>
      <c r="AH196" s="450">
        <f t="shared" si="146"/>
        <v>0</v>
      </c>
      <c r="AI196" s="451">
        <f t="shared" si="147"/>
        <v>0</v>
      </c>
      <c r="AJ196" s="452">
        <f t="shared" si="148"/>
        <v>0</v>
      </c>
      <c r="AK196" s="453">
        <f t="shared" si="149"/>
        <v>2</v>
      </c>
      <c r="AL196" s="452">
        <f t="shared" si="150"/>
        <v>0</v>
      </c>
      <c r="AN196" s="448" t="s">
        <v>2414</v>
      </c>
      <c r="AO196" s="449">
        <v>4</v>
      </c>
      <c r="AP196" s="398">
        <v>6420</v>
      </c>
      <c r="AQ196" s="398">
        <v>600</v>
      </c>
      <c r="AR196" s="450">
        <f t="shared" si="151"/>
        <v>7020</v>
      </c>
      <c r="AS196" s="450">
        <f t="shared" si="152"/>
        <v>25680</v>
      </c>
      <c r="AT196" s="450">
        <f t="shared" si="153"/>
        <v>2400</v>
      </c>
      <c r="AU196" s="451">
        <f t="shared" si="154"/>
        <v>28080</v>
      </c>
      <c r="AV196" s="452">
        <f t="shared" si="155"/>
        <v>28080</v>
      </c>
      <c r="AW196" s="453">
        <f t="shared" si="156"/>
        <v>-2</v>
      </c>
      <c r="AX196" s="452">
        <f t="shared" si="157"/>
        <v>-28080</v>
      </c>
    </row>
    <row r="197" spans="1:54" s="316" customFormat="1" ht="20.399999999999999">
      <c r="A197" s="394">
        <v>184</v>
      </c>
      <c r="B197" s="395"/>
      <c r="C197" s="396" t="s">
        <v>2523</v>
      </c>
      <c r="D197" s="395" t="s">
        <v>2414</v>
      </c>
      <c r="E197" s="447" t="s">
        <v>192</v>
      </c>
      <c r="F197" s="398"/>
      <c r="G197" s="398"/>
      <c r="H197" s="399">
        <f t="shared" ref="H197:H199" si="159">SUM(F197:G197)</f>
        <v>0</v>
      </c>
      <c r="I197" s="399">
        <f t="shared" si="134"/>
        <v>0</v>
      </c>
      <c r="J197" s="399">
        <f t="shared" si="135"/>
        <v>0</v>
      </c>
      <c r="K197" s="400">
        <f t="shared" si="136"/>
        <v>0</v>
      </c>
      <c r="L197" s="455"/>
      <c r="M197" s="456"/>
      <c r="P197" s="448" t="s">
        <v>2414</v>
      </c>
      <c r="Q197" s="457"/>
      <c r="R197" s="458">
        <v>480</v>
      </c>
      <c r="S197" s="458">
        <v>12</v>
      </c>
      <c r="T197" s="450">
        <f t="shared" si="137"/>
        <v>492</v>
      </c>
      <c r="U197" s="450">
        <f t="shared" si="138"/>
        <v>0</v>
      </c>
      <c r="V197" s="450">
        <f t="shared" si="139"/>
        <v>0</v>
      </c>
      <c r="W197" s="450">
        <f t="shared" si="140"/>
        <v>0</v>
      </c>
      <c r="X197" s="452">
        <f t="shared" si="141"/>
        <v>0</v>
      </c>
      <c r="Y197" s="453">
        <f t="shared" si="142"/>
        <v>4</v>
      </c>
      <c r="Z197" s="452">
        <f t="shared" si="143"/>
        <v>0</v>
      </c>
      <c r="AB197" s="448" t="s">
        <v>2414</v>
      </c>
      <c r="AC197" s="457">
        <v>43</v>
      </c>
      <c r="AD197" s="458">
        <v>480</v>
      </c>
      <c r="AE197" s="458">
        <v>12</v>
      </c>
      <c r="AF197" s="450">
        <f t="shared" si="158"/>
        <v>492</v>
      </c>
      <c r="AG197" s="450">
        <f t="shared" si="145"/>
        <v>20640</v>
      </c>
      <c r="AH197" s="450">
        <f t="shared" si="146"/>
        <v>516</v>
      </c>
      <c r="AI197" s="450">
        <f t="shared" si="147"/>
        <v>21156</v>
      </c>
      <c r="AJ197" s="452">
        <f t="shared" si="148"/>
        <v>21156</v>
      </c>
      <c r="AK197" s="453">
        <f t="shared" si="149"/>
        <v>-39</v>
      </c>
      <c r="AL197" s="452">
        <f t="shared" si="150"/>
        <v>-21156</v>
      </c>
      <c r="AN197" s="448" t="s">
        <v>2414</v>
      </c>
      <c r="AO197" s="457">
        <v>0</v>
      </c>
      <c r="AP197" s="458">
        <v>480</v>
      </c>
      <c r="AQ197" s="458">
        <v>12</v>
      </c>
      <c r="AR197" s="450">
        <f t="shared" si="151"/>
        <v>492</v>
      </c>
      <c r="AS197" s="450">
        <f t="shared" si="152"/>
        <v>0</v>
      </c>
      <c r="AT197" s="450">
        <f t="shared" si="153"/>
        <v>0</v>
      </c>
      <c r="AU197" s="450">
        <f t="shared" si="154"/>
        <v>0</v>
      </c>
      <c r="AV197" s="452">
        <f t="shared" si="155"/>
        <v>0</v>
      </c>
      <c r="AW197" s="453">
        <f t="shared" si="156"/>
        <v>-39</v>
      </c>
      <c r="AX197" s="452">
        <f t="shared" si="157"/>
        <v>-21156</v>
      </c>
    </row>
    <row r="198" spans="1:54" s="316" customFormat="1" ht="20.399999999999999">
      <c r="A198" s="394">
        <v>185</v>
      </c>
      <c r="B198" s="395"/>
      <c r="C198" s="396" t="s">
        <v>2532</v>
      </c>
      <c r="D198" s="395" t="s">
        <v>2414</v>
      </c>
      <c r="E198" s="447" t="s">
        <v>192</v>
      </c>
      <c r="F198" s="398"/>
      <c r="G198" s="398"/>
      <c r="H198" s="399">
        <f t="shared" si="159"/>
        <v>0</v>
      </c>
      <c r="I198" s="399">
        <f t="shared" si="134"/>
        <v>0</v>
      </c>
      <c r="J198" s="399">
        <f t="shared" si="135"/>
        <v>0</v>
      </c>
      <c r="K198" s="400">
        <f t="shared" si="136"/>
        <v>0</v>
      </c>
      <c r="L198" s="455"/>
      <c r="M198" s="456"/>
      <c r="P198" s="448" t="s">
        <v>2414</v>
      </c>
      <c r="Q198" s="457"/>
      <c r="R198" s="458">
        <v>480</v>
      </c>
      <c r="S198" s="458">
        <v>12</v>
      </c>
      <c r="T198" s="450">
        <f t="shared" si="137"/>
        <v>492</v>
      </c>
      <c r="U198" s="450">
        <f t="shared" si="138"/>
        <v>0</v>
      </c>
      <c r="V198" s="450">
        <f t="shared" si="139"/>
        <v>0</v>
      </c>
      <c r="W198" s="450">
        <f t="shared" si="140"/>
        <v>0</v>
      </c>
      <c r="X198" s="452">
        <f t="shared" si="141"/>
        <v>0</v>
      </c>
      <c r="Y198" s="453">
        <f t="shared" si="142"/>
        <v>4</v>
      </c>
      <c r="Z198" s="452">
        <f t="shared" si="143"/>
        <v>0</v>
      </c>
      <c r="AB198" s="448" t="s">
        <v>2414</v>
      </c>
      <c r="AC198" s="457">
        <v>43</v>
      </c>
      <c r="AD198" s="458">
        <v>480</v>
      </c>
      <c r="AE198" s="458">
        <v>12</v>
      </c>
      <c r="AF198" s="450">
        <f t="shared" si="158"/>
        <v>492</v>
      </c>
      <c r="AG198" s="450">
        <f t="shared" si="145"/>
        <v>20640</v>
      </c>
      <c r="AH198" s="450">
        <f t="shared" si="146"/>
        <v>516</v>
      </c>
      <c r="AI198" s="450">
        <f t="shared" si="147"/>
        <v>21156</v>
      </c>
      <c r="AJ198" s="452">
        <f t="shared" si="148"/>
        <v>21156</v>
      </c>
      <c r="AK198" s="453">
        <f t="shared" si="149"/>
        <v>-39</v>
      </c>
      <c r="AL198" s="452">
        <f t="shared" si="150"/>
        <v>-21156</v>
      </c>
      <c r="AN198" s="448" t="s">
        <v>2414</v>
      </c>
      <c r="AO198" s="457">
        <v>0</v>
      </c>
      <c r="AP198" s="458">
        <v>480</v>
      </c>
      <c r="AQ198" s="458">
        <v>12</v>
      </c>
      <c r="AR198" s="450">
        <f t="shared" si="151"/>
        <v>492</v>
      </c>
      <c r="AS198" s="450">
        <f t="shared" si="152"/>
        <v>0</v>
      </c>
      <c r="AT198" s="450">
        <f t="shared" si="153"/>
        <v>0</v>
      </c>
      <c r="AU198" s="450">
        <f t="shared" si="154"/>
        <v>0</v>
      </c>
      <c r="AV198" s="452">
        <f t="shared" si="155"/>
        <v>0</v>
      </c>
      <c r="AW198" s="453">
        <f t="shared" si="156"/>
        <v>-39</v>
      </c>
      <c r="AX198" s="452">
        <f t="shared" si="157"/>
        <v>-21156</v>
      </c>
    </row>
    <row r="199" spans="1:54" s="316" customFormat="1" ht="20.399999999999999">
      <c r="A199" s="394">
        <v>186</v>
      </c>
      <c r="B199" s="407"/>
      <c r="C199" s="408" t="s">
        <v>2536</v>
      </c>
      <c r="D199" s="407" t="s">
        <v>2414</v>
      </c>
      <c r="E199" s="459" t="s">
        <v>444</v>
      </c>
      <c r="F199" s="410"/>
      <c r="G199" s="410"/>
      <c r="H199" s="412">
        <f t="shared" si="159"/>
        <v>0</v>
      </c>
      <c r="I199" s="412">
        <f t="shared" si="134"/>
        <v>0</v>
      </c>
      <c r="J199" s="412">
        <f t="shared" si="135"/>
        <v>0</v>
      </c>
      <c r="K199" s="413">
        <f>ROUND(E199*H199,2)</f>
        <v>0</v>
      </c>
      <c r="L199" s="401">
        <v>0</v>
      </c>
      <c r="M199" s="402"/>
      <c r="P199" s="448" t="s">
        <v>2414</v>
      </c>
      <c r="Q199" s="449"/>
      <c r="R199" s="398">
        <v>60</v>
      </c>
      <c r="S199" s="398">
        <v>12</v>
      </c>
      <c r="T199" s="450">
        <f t="shared" si="137"/>
        <v>72</v>
      </c>
      <c r="U199" s="450">
        <f t="shared" si="138"/>
        <v>0</v>
      </c>
      <c r="V199" s="450">
        <f t="shared" si="139"/>
        <v>0</v>
      </c>
      <c r="W199" s="451">
        <f>ROUND(Q199*T199,2)</f>
        <v>0</v>
      </c>
      <c r="X199" s="452">
        <f t="shared" si="141"/>
        <v>0</v>
      </c>
      <c r="Y199" s="453">
        <f t="shared" si="142"/>
        <v>8</v>
      </c>
      <c r="Z199" s="452">
        <f t="shared" si="143"/>
        <v>0</v>
      </c>
      <c r="AB199" s="448" t="s">
        <v>2414</v>
      </c>
      <c r="AC199" s="449">
        <v>0</v>
      </c>
      <c r="AD199" s="398">
        <v>60</v>
      </c>
      <c r="AE199" s="398">
        <v>12</v>
      </c>
      <c r="AF199" s="450">
        <f t="shared" ref="AF199" si="160">SUM(AD199:AE199)</f>
        <v>72</v>
      </c>
      <c r="AG199" s="450">
        <f t="shared" si="145"/>
        <v>0</v>
      </c>
      <c r="AH199" s="450">
        <f t="shared" si="146"/>
        <v>0</v>
      </c>
      <c r="AI199" s="451">
        <f>ROUND(AC199*AF199,2)</f>
        <v>0</v>
      </c>
      <c r="AJ199" s="452">
        <f t="shared" si="148"/>
        <v>0</v>
      </c>
      <c r="AK199" s="453">
        <f t="shared" si="149"/>
        <v>8</v>
      </c>
      <c r="AL199" s="452">
        <f t="shared" si="150"/>
        <v>0</v>
      </c>
      <c r="AN199" s="448" t="s">
        <v>2414</v>
      </c>
      <c r="AO199" s="449">
        <v>20</v>
      </c>
      <c r="AP199" s="398">
        <v>60</v>
      </c>
      <c r="AQ199" s="398">
        <v>12</v>
      </c>
      <c r="AR199" s="450">
        <f t="shared" ref="AR199" si="161">SUM(AP199:AQ199)</f>
        <v>72</v>
      </c>
      <c r="AS199" s="450">
        <f t="shared" si="152"/>
        <v>1200</v>
      </c>
      <c r="AT199" s="450">
        <f t="shared" si="153"/>
        <v>240</v>
      </c>
      <c r="AU199" s="451">
        <f>ROUND(AO199*AR199,2)</f>
        <v>1440</v>
      </c>
      <c r="AV199" s="452">
        <f t="shared" si="155"/>
        <v>1440</v>
      </c>
      <c r="AW199" s="453">
        <f t="shared" si="156"/>
        <v>-12</v>
      </c>
      <c r="AX199" s="452">
        <f t="shared" si="157"/>
        <v>-1440</v>
      </c>
    </row>
    <row r="200" spans="1:54" s="442" customFormat="1" ht="14.25" customHeight="1">
      <c r="A200" s="422">
        <v>187</v>
      </c>
      <c r="B200" s="423" t="s">
        <v>2537</v>
      </c>
      <c r="C200" s="423" t="s">
        <v>2538</v>
      </c>
      <c r="D200" s="424"/>
      <c r="E200" s="425"/>
      <c r="F200" s="426"/>
      <c r="G200" s="426"/>
      <c r="H200" s="427"/>
      <c r="I200" s="427">
        <f>SUBTOTAL(9,I201:I233)</f>
        <v>0</v>
      </c>
      <c r="J200" s="427">
        <f>SUBTOTAL(9,J201:J233)</f>
        <v>0</v>
      </c>
      <c r="K200" s="428">
        <f>SUBTOTAL(9,K201:K233)</f>
        <v>0</v>
      </c>
      <c r="L200" s="440">
        <v>0</v>
      </c>
      <c r="M200" s="441"/>
      <c r="P200" s="443"/>
      <c r="Q200" s="444"/>
      <c r="R200" s="445"/>
      <c r="S200" s="445"/>
      <c r="T200" s="446">
        <f t="shared" ref="T200:T207" si="162">SUM(R200:S200)</f>
        <v>0</v>
      </c>
      <c r="U200" s="429">
        <f>SUBTOTAL(9,U201:U232)</f>
        <v>0</v>
      </c>
      <c r="V200" s="429">
        <f>SUBTOTAL(9,V201:V232)</f>
        <v>0</v>
      </c>
      <c r="W200" s="429">
        <f>SUBTOTAL(9,W201:W232)</f>
        <v>0</v>
      </c>
      <c r="X200" s="429">
        <f>SUBTOTAL(9,X201:X232)</f>
        <v>0</v>
      </c>
      <c r="Y200" s="429"/>
      <c r="Z200" s="429">
        <f>SUBTOTAL(9,Z201:Z232)</f>
        <v>0</v>
      </c>
      <c r="AB200" s="443"/>
      <c r="AC200" s="444"/>
      <c r="AD200" s="445"/>
      <c r="AE200" s="445"/>
      <c r="AF200" s="446">
        <f t="shared" ref="AF200:AF207" si="163">SUM(AD200:AE200)</f>
        <v>0</v>
      </c>
      <c r="AG200" s="429">
        <f>SUBTOTAL(9,AG201:AG232)</f>
        <v>1985596</v>
      </c>
      <c r="AH200" s="429">
        <f>SUBTOTAL(9,AH201:AH232)</f>
        <v>1072854</v>
      </c>
      <c r="AI200" s="429">
        <f>SUBTOTAL(9,AI201:AI232)</f>
        <v>3058450</v>
      </c>
      <c r="AJ200" s="429">
        <f>SUBTOTAL(9,AJ201:AJ232)</f>
        <v>3058450</v>
      </c>
      <c r="AK200" s="429"/>
      <c r="AL200" s="429">
        <f>SUBTOTAL(9,AL201:AL232)</f>
        <v>-3058450</v>
      </c>
      <c r="AN200" s="443"/>
      <c r="AO200" s="444"/>
      <c r="AP200" s="445"/>
      <c r="AQ200" s="445"/>
      <c r="AR200" s="446">
        <f t="shared" ref="AR200:AR207" si="164">SUM(AP200:AQ200)</f>
        <v>0</v>
      </c>
      <c r="AS200" s="429">
        <f>SUBTOTAL(9,AS201:AS232)</f>
        <v>0</v>
      </c>
      <c r="AT200" s="429">
        <f>SUBTOTAL(9,AT201:AT232)</f>
        <v>0</v>
      </c>
      <c r="AU200" s="429">
        <f>SUBTOTAL(9,AU201:AU232)</f>
        <v>0</v>
      </c>
      <c r="AV200" s="429">
        <f>SUBTOTAL(9,AV201:AV232)</f>
        <v>0</v>
      </c>
      <c r="AW200" s="429"/>
      <c r="AX200" s="429">
        <f>SUBTOTAL(9,AX201:AX232)</f>
        <v>-3058450</v>
      </c>
    </row>
    <row r="201" spans="1:54" s="316" customFormat="1" ht="20.399999999999999">
      <c r="A201" s="385">
        <v>188</v>
      </c>
      <c r="B201" s="386"/>
      <c r="C201" s="387" t="s">
        <v>2539</v>
      </c>
      <c r="D201" s="386" t="s">
        <v>288</v>
      </c>
      <c r="E201" s="460" t="s">
        <v>2540</v>
      </c>
      <c r="F201" s="389"/>
      <c r="G201" s="389"/>
      <c r="H201" s="390">
        <f t="shared" ref="H201" si="165">SUM(F201:G201)</f>
        <v>0</v>
      </c>
      <c r="I201" s="390">
        <f t="shared" ref="I201:I233" si="166">ROUND(E201*F201,2)</f>
        <v>0</v>
      </c>
      <c r="J201" s="390">
        <f t="shared" ref="J201:J233" si="167">ROUND(E201*G201,2)</f>
        <v>0</v>
      </c>
      <c r="K201" s="391">
        <f t="shared" ref="K201:K233" si="168">ROUND(E201*H201,2)</f>
        <v>0</v>
      </c>
      <c r="L201" s="401"/>
      <c r="M201" s="402"/>
      <c r="P201" s="448" t="s">
        <v>288</v>
      </c>
      <c r="Q201" s="461"/>
      <c r="R201" s="398">
        <v>36</v>
      </c>
      <c r="S201" s="398">
        <v>30</v>
      </c>
      <c r="T201" s="450">
        <f t="shared" ref="T201" si="169">SUM(R201:S201)</f>
        <v>66</v>
      </c>
      <c r="U201" s="450">
        <f t="shared" ref="U201:U233" si="170">ROUND(Q201*R201,2)</f>
        <v>0</v>
      </c>
      <c r="V201" s="450">
        <f t="shared" ref="V201:V233" si="171">ROUND(Q201*S201,2)</f>
        <v>0</v>
      </c>
      <c r="W201" s="450">
        <f t="shared" ref="W201:W233" si="172">ROUND(Q201*T201,2)</f>
        <v>0</v>
      </c>
      <c r="X201" s="452">
        <f t="shared" ref="X201:X233" si="173">W201</f>
        <v>0</v>
      </c>
      <c r="Y201" s="453">
        <f t="shared" ref="Y201:Y233" si="174">E201-Q201</f>
        <v>289</v>
      </c>
      <c r="Z201" s="452">
        <f t="shared" ref="Z201:Z233" si="175">K201-X201</f>
        <v>0</v>
      </c>
      <c r="AB201" s="448" t="s">
        <v>288</v>
      </c>
      <c r="AC201" s="461" t="str">
        <f t="shared" ref="AC201:AC232" si="176">E201</f>
        <v>289</v>
      </c>
      <c r="AD201" s="398">
        <v>36</v>
      </c>
      <c r="AE201" s="398">
        <v>30</v>
      </c>
      <c r="AF201" s="450">
        <f t="shared" ref="AF201" si="177">SUM(AD201:AE201)</f>
        <v>66</v>
      </c>
      <c r="AG201" s="450">
        <f t="shared" ref="AG201:AG233" si="178">ROUND(AC201*AD201,2)</f>
        <v>10404</v>
      </c>
      <c r="AH201" s="450">
        <f t="shared" ref="AH201:AH233" si="179">ROUND(AC201*AE201,2)</f>
        <v>8670</v>
      </c>
      <c r="AI201" s="450">
        <f t="shared" ref="AI201:AI233" si="180">ROUND(AC201*AF201,2)</f>
        <v>19074</v>
      </c>
      <c r="AJ201" s="452">
        <f t="shared" ref="AJ201:AJ233" si="181">AI201</f>
        <v>19074</v>
      </c>
      <c r="AK201" s="453">
        <f t="shared" ref="AK201:AK233" si="182">E201-Q201-AC201</f>
        <v>0</v>
      </c>
      <c r="AL201" s="452">
        <f t="shared" ref="AL201:AL233" si="183">K201-X201-AJ201</f>
        <v>-19074</v>
      </c>
      <c r="AN201" s="448" t="s">
        <v>288</v>
      </c>
      <c r="AO201" s="461">
        <f t="shared" ref="AO201:AO217" si="184">Q201</f>
        <v>0</v>
      </c>
      <c r="AP201" s="398">
        <v>36</v>
      </c>
      <c r="AQ201" s="398">
        <v>30</v>
      </c>
      <c r="AR201" s="450">
        <f t="shared" ref="AR201" si="185">SUM(AP201:AQ201)</f>
        <v>66</v>
      </c>
      <c r="AS201" s="450">
        <f t="shared" ref="AS201:AS233" si="186">ROUND(AO201*AP201,2)</f>
        <v>0</v>
      </c>
      <c r="AT201" s="450">
        <f t="shared" ref="AT201:AT233" si="187">ROUND(AO201*AQ201,2)</f>
        <v>0</v>
      </c>
      <c r="AU201" s="450">
        <f t="shared" ref="AU201:AU233" si="188">ROUND(AO201*AR201,2)</f>
        <v>0</v>
      </c>
      <c r="AV201" s="452">
        <f t="shared" ref="AV201:AV233" si="189">AU201</f>
        <v>0</v>
      </c>
      <c r="AW201" s="453">
        <f t="shared" ref="AW201:AW233" si="190">E201-Q201-AC201-AO201</f>
        <v>0</v>
      </c>
      <c r="AX201" s="452">
        <f t="shared" ref="AX201:AX233" si="191">K201-X201-AJ201-AV201</f>
        <v>-19074</v>
      </c>
    </row>
    <row r="202" spans="1:54" s="316" customFormat="1" ht="20.399999999999999">
      <c r="A202" s="394">
        <v>189</v>
      </c>
      <c r="B202" s="395"/>
      <c r="C202" s="396" t="s">
        <v>2541</v>
      </c>
      <c r="D202" s="395" t="s">
        <v>288</v>
      </c>
      <c r="E202" s="447" t="s">
        <v>2542</v>
      </c>
      <c r="F202" s="398"/>
      <c r="G202" s="398"/>
      <c r="H202" s="399">
        <f t="shared" ref="H202:H233" si="192">SUM(F202:G202)</f>
        <v>0</v>
      </c>
      <c r="I202" s="399">
        <f t="shared" si="166"/>
        <v>0</v>
      </c>
      <c r="J202" s="399">
        <f t="shared" si="167"/>
        <v>0</v>
      </c>
      <c r="K202" s="400">
        <f t="shared" si="168"/>
        <v>0</v>
      </c>
      <c r="L202" s="401"/>
      <c r="M202" s="402"/>
      <c r="P202" s="448" t="s">
        <v>288</v>
      </c>
      <c r="Q202" s="461"/>
      <c r="R202" s="398">
        <v>36</v>
      </c>
      <c r="S202" s="398">
        <v>30</v>
      </c>
      <c r="T202" s="450">
        <f t="shared" si="162"/>
        <v>66</v>
      </c>
      <c r="U202" s="450">
        <f t="shared" si="170"/>
        <v>0</v>
      </c>
      <c r="V202" s="450">
        <f t="shared" si="171"/>
        <v>0</v>
      </c>
      <c r="W202" s="450">
        <f t="shared" si="172"/>
        <v>0</v>
      </c>
      <c r="X202" s="452">
        <f t="shared" si="173"/>
        <v>0</v>
      </c>
      <c r="Y202" s="453">
        <f t="shared" si="174"/>
        <v>120</v>
      </c>
      <c r="Z202" s="452">
        <f t="shared" si="175"/>
        <v>0</v>
      </c>
      <c r="AB202" s="448" t="s">
        <v>288</v>
      </c>
      <c r="AC202" s="461" t="str">
        <f t="shared" si="176"/>
        <v>120</v>
      </c>
      <c r="AD202" s="398">
        <v>36</v>
      </c>
      <c r="AE202" s="398">
        <v>30</v>
      </c>
      <c r="AF202" s="450">
        <f t="shared" si="163"/>
        <v>66</v>
      </c>
      <c r="AG202" s="450">
        <f t="shared" si="178"/>
        <v>4320</v>
      </c>
      <c r="AH202" s="450">
        <f t="shared" si="179"/>
        <v>3600</v>
      </c>
      <c r="AI202" s="450">
        <f t="shared" si="180"/>
        <v>7920</v>
      </c>
      <c r="AJ202" s="452">
        <f t="shared" si="181"/>
        <v>7920</v>
      </c>
      <c r="AK202" s="453">
        <f t="shared" si="182"/>
        <v>0</v>
      </c>
      <c r="AL202" s="452">
        <f t="shared" si="183"/>
        <v>-7920</v>
      </c>
      <c r="AN202" s="448" t="s">
        <v>288</v>
      </c>
      <c r="AO202" s="461">
        <f t="shared" si="184"/>
        <v>0</v>
      </c>
      <c r="AP202" s="398">
        <v>36</v>
      </c>
      <c r="AQ202" s="398">
        <v>30</v>
      </c>
      <c r="AR202" s="450">
        <f t="shared" si="164"/>
        <v>66</v>
      </c>
      <c r="AS202" s="450">
        <f t="shared" si="186"/>
        <v>0</v>
      </c>
      <c r="AT202" s="450">
        <f t="shared" si="187"/>
        <v>0</v>
      </c>
      <c r="AU202" s="450">
        <f t="shared" si="188"/>
        <v>0</v>
      </c>
      <c r="AV202" s="452">
        <f t="shared" si="189"/>
        <v>0</v>
      </c>
      <c r="AW202" s="453">
        <f t="shared" si="190"/>
        <v>0</v>
      </c>
      <c r="AX202" s="452">
        <f t="shared" si="191"/>
        <v>-7920</v>
      </c>
    </row>
    <row r="203" spans="1:54" s="316" customFormat="1" ht="20.399999999999999">
      <c r="A203" s="394">
        <v>190</v>
      </c>
      <c r="B203" s="395"/>
      <c r="C203" s="396" t="s">
        <v>2543</v>
      </c>
      <c r="D203" s="395" t="s">
        <v>288</v>
      </c>
      <c r="E203" s="447" t="s">
        <v>2544</v>
      </c>
      <c r="F203" s="398"/>
      <c r="G203" s="398"/>
      <c r="H203" s="399">
        <f t="shared" si="192"/>
        <v>0</v>
      </c>
      <c r="I203" s="399">
        <f t="shared" si="166"/>
        <v>0</v>
      </c>
      <c r="J203" s="399">
        <f t="shared" si="167"/>
        <v>0</v>
      </c>
      <c r="K203" s="400">
        <f t="shared" si="168"/>
        <v>0</v>
      </c>
      <c r="L203" s="401"/>
      <c r="M203" s="402"/>
      <c r="P203" s="448" t="s">
        <v>288</v>
      </c>
      <c r="Q203" s="461"/>
      <c r="R203" s="398">
        <v>44</v>
      </c>
      <c r="S203" s="398">
        <v>30</v>
      </c>
      <c r="T203" s="450">
        <f t="shared" ref="T203" si="193">SUM(R203:S203)</f>
        <v>74</v>
      </c>
      <c r="U203" s="450">
        <f t="shared" si="170"/>
        <v>0</v>
      </c>
      <c r="V203" s="450">
        <f t="shared" si="171"/>
        <v>0</v>
      </c>
      <c r="W203" s="450">
        <f t="shared" si="172"/>
        <v>0</v>
      </c>
      <c r="X203" s="452">
        <f t="shared" si="173"/>
        <v>0</v>
      </c>
      <c r="Y203" s="453">
        <f t="shared" si="174"/>
        <v>225</v>
      </c>
      <c r="Z203" s="452">
        <f t="shared" si="175"/>
        <v>0</v>
      </c>
      <c r="AB203" s="448" t="s">
        <v>288</v>
      </c>
      <c r="AC203" s="461" t="str">
        <f t="shared" si="176"/>
        <v>225</v>
      </c>
      <c r="AD203" s="398">
        <v>44</v>
      </c>
      <c r="AE203" s="398">
        <v>30</v>
      </c>
      <c r="AF203" s="450">
        <f t="shared" ref="AF203" si="194">SUM(AD203:AE203)</f>
        <v>74</v>
      </c>
      <c r="AG203" s="450">
        <f t="shared" si="178"/>
        <v>9900</v>
      </c>
      <c r="AH203" s="450">
        <f t="shared" si="179"/>
        <v>6750</v>
      </c>
      <c r="AI203" s="450">
        <f t="shared" si="180"/>
        <v>16650</v>
      </c>
      <c r="AJ203" s="452">
        <f t="shared" si="181"/>
        <v>16650</v>
      </c>
      <c r="AK203" s="453">
        <f t="shared" si="182"/>
        <v>0</v>
      </c>
      <c r="AL203" s="452">
        <f t="shared" si="183"/>
        <v>-16650</v>
      </c>
      <c r="AN203" s="448" t="s">
        <v>288</v>
      </c>
      <c r="AO203" s="461">
        <f t="shared" si="184"/>
        <v>0</v>
      </c>
      <c r="AP203" s="398">
        <v>44</v>
      </c>
      <c r="AQ203" s="398">
        <v>30</v>
      </c>
      <c r="AR203" s="450">
        <f t="shared" ref="AR203:AR204" si="195">SUM(AP203:AQ203)</f>
        <v>74</v>
      </c>
      <c r="AS203" s="450">
        <f t="shared" si="186"/>
        <v>0</v>
      </c>
      <c r="AT203" s="450">
        <f t="shared" si="187"/>
        <v>0</v>
      </c>
      <c r="AU203" s="450">
        <f t="shared" si="188"/>
        <v>0</v>
      </c>
      <c r="AV203" s="452">
        <f t="shared" si="189"/>
        <v>0</v>
      </c>
      <c r="AW203" s="453">
        <f t="shared" si="190"/>
        <v>0</v>
      </c>
      <c r="AX203" s="452">
        <f t="shared" si="191"/>
        <v>-16650</v>
      </c>
    </row>
    <row r="204" spans="1:54" s="316" customFormat="1" ht="20.399999999999999">
      <c r="A204" s="394">
        <v>191</v>
      </c>
      <c r="B204" s="395"/>
      <c r="C204" s="396" t="s">
        <v>2545</v>
      </c>
      <c r="D204" s="395" t="s">
        <v>288</v>
      </c>
      <c r="E204" s="447" t="s">
        <v>2546</v>
      </c>
      <c r="F204" s="398"/>
      <c r="G204" s="398"/>
      <c r="H204" s="399">
        <f t="shared" si="192"/>
        <v>0</v>
      </c>
      <c r="I204" s="399">
        <f t="shared" si="166"/>
        <v>0</v>
      </c>
      <c r="J204" s="399">
        <f t="shared" si="167"/>
        <v>0</v>
      </c>
      <c r="K204" s="400">
        <f t="shared" si="168"/>
        <v>0</v>
      </c>
      <c r="L204" s="401"/>
      <c r="M204" s="402"/>
      <c r="P204" s="448" t="s">
        <v>288</v>
      </c>
      <c r="Q204" s="461"/>
      <c r="R204" s="398">
        <v>44</v>
      </c>
      <c r="S204" s="398">
        <v>30</v>
      </c>
      <c r="T204" s="450">
        <f t="shared" ref="T204" si="196">SUM(R204:S204)</f>
        <v>74</v>
      </c>
      <c r="U204" s="450">
        <f t="shared" si="170"/>
        <v>0</v>
      </c>
      <c r="V204" s="450">
        <f t="shared" si="171"/>
        <v>0</v>
      </c>
      <c r="W204" s="450">
        <f t="shared" si="172"/>
        <v>0</v>
      </c>
      <c r="X204" s="452">
        <f t="shared" si="173"/>
        <v>0</v>
      </c>
      <c r="Y204" s="453">
        <f t="shared" si="174"/>
        <v>820</v>
      </c>
      <c r="Z204" s="452">
        <f t="shared" si="175"/>
        <v>0</v>
      </c>
      <c r="AB204" s="448" t="s">
        <v>288</v>
      </c>
      <c r="AC204" s="461" t="str">
        <f t="shared" si="176"/>
        <v>820</v>
      </c>
      <c r="AD204" s="398">
        <v>44</v>
      </c>
      <c r="AE204" s="398">
        <v>30</v>
      </c>
      <c r="AF204" s="450">
        <f t="shared" ref="AF204" si="197">SUM(AD204:AE204)</f>
        <v>74</v>
      </c>
      <c r="AG204" s="450">
        <f t="shared" si="178"/>
        <v>36080</v>
      </c>
      <c r="AH204" s="450">
        <f t="shared" si="179"/>
        <v>24600</v>
      </c>
      <c r="AI204" s="450">
        <f t="shared" si="180"/>
        <v>60680</v>
      </c>
      <c r="AJ204" s="452">
        <f t="shared" si="181"/>
        <v>60680</v>
      </c>
      <c r="AK204" s="453">
        <f t="shared" si="182"/>
        <v>0</v>
      </c>
      <c r="AL204" s="452">
        <f t="shared" si="183"/>
        <v>-60680</v>
      </c>
      <c r="AN204" s="448" t="s">
        <v>288</v>
      </c>
      <c r="AO204" s="461">
        <f t="shared" si="184"/>
        <v>0</v>
      </c>
      <c r="AP204" s="398">
        <v>44</v>
      </c>
      <c r="AQ204" s="398">
        <v>30</v>
      </c>
      <c r="AR204" s="450">
        <f t="shared" si="195"/>
        <v>74</v>
      </c>
      <c r="AS204" s="450">
        <f t="shared" si="186"/>
        <v>0</v>
      </c>
      <c r="AT204" s="450">
        <f t="shared" si="187"/>
        <v>0</v>
      </c>
      <c r="AU204" s="450">
        <f t="shared" si="188"/>
        <v>0</v>
      </c>
      <c r="AV204" s="452">
        <f t="shared" si="189"/>
        <v>0</v>
      </c>
      <c r="AW204" s="453">
        <f t="shared" si="190"/>
        <v>0</v>
      </c>
      <c r="AX204" s="452">
        <f t="shared" si="191"/>
        <v>-60680</v>
      </c>
    </row>
    <row r="205" spans="1:54" s="316" customFormat="1" ht="20.399999999999999">
      <c r="A205" s="394">
        <v>192</v>
      </c>
      <c r="B205" s="395"/>
      <c r="C205" s="396" t="s">
        <v>2547</v>
      </c>
      <c r="D205" s="395" t="s">
        <v>288</v>
      </c>
      <c r="E205" s="447" t="s">
        <v>2230</v>
      </c>
      <c r="F205" s="398"/>
      <c r="G205" s="398"/>
      <c r="H205" s="399">
        <f t="shared" si="192"/>
        <v>0</v>
      </c>
      <c r="I205" s="399">
        <f t="shared" si="166"/>
        <v>0</v>
      </c>
      <c r="J205" s="399">
        <f t="shared" si="167"/>
        <v>0</v>
      </c>
      <c r="K205" s="400">
        <f t="shared" si="168"/>
        <v>0</v>
      </c>
      <c r="L205" s="401"/>
      <c r="M205" s="402"/>
      <c r="P205" s="448" t="s">
        <v>288</v>
      </c>
      <c r="Q205" s="461"/>
      <c r="R205" s="398">
        <v>55</v>
      </c>
      <c r="S205" s="398">
        <v>30</v>
      </c>
      <c r="T205" s="450">
        <f t="shared" si="162"/>
        <v>85</v>
      </c>
      <c r="U205" s="450">
        <f t="shared" si="170"/>
        <v>0</v>
      </c>
      <c r="V205" s="450">
        <f t="shared" si="171"/>
        <v>0</v>
      </c>
      <c r="W205" s="450">
        <f t="shared" si="172"/>
        <v>0</v>
      </c>
      <c r="X205" s="452">
        <f t="shared" si="173"/>
        <v>0</v>
      </c>
      <c r="Y205" s="453">
        <f t="shared" si="174"/>
        <v>30</v>
      </c>
      <c r="Z205" s="452">
        <f t="shared" si="175"/>
        <v>0</v>
      </c>
      <c r="AB205" s="448" t="s">
        <v>288</v>
      </c>
      <c r="AC205" s="461" t="str">
        <f t="shared" si="176"/>
        <v>30</v>
      </c>
      <c r="AD205" s="398">
        <v>55</v>
      </c>
      <c r="AE205" s="398">
        <v>30</v>
      </c>
      <c r="AF205" s="450">
        <f t="shared" si="163"/>
        <v>85</v>
      </c>
      <c r="AG205" s="450">
        <f t="shared" si="178"/>
        <v>1650</v>
      </c>
      <c r="AH205" s="450">
        <f t="shared" si="179"/>
        <v>900</v>
      </c>
      <c r="AI205" s="450">
        <f t="shared" si="180"/>
        <v>2550</v>
      </c>
      <c r="AJ205" s="452">
        <f t="shared" si="181"/>
        <v>2550</v>
      </c>
      <c r="AK205" s="453">
        <f t="shared" si="182"/>
        <v>0</v>
      </c>
      <c r="AL205" s="452">
        <f t="shared" si="183"/>
        <v>-2550</v>
      </c>
      <c r="AN205" s="448" t="s">
        <v>288</v>
      </c>
      <c r="AO205" s="461">
        <f t="shared" si="184"/>
        <v>0</v>
      </c>
      <c r="AP205" s="398">
        <v>55</v>
      </c>
      <c r="AQ205" s="398">
        <v>30</v>
      </c>
      <c r="AR205" s="450">
        <f t="shared" si="164"/>
        <v>85</v>
      </c>
      <c r="AS205" s="450">
        <f t="shared" si="186"/>
        <v>0</v>
      </c>
      <c r="AT205" s="450">
        <f t="shared" si="187"/>
        <v>0</v>
      </c>
      <c r="AU205" s="450">
        <f t="shared" si="188"/>
        <v>0</v>
      </c>
      <c r="AV205" s="452">
        <f t="shared" si="189"/>
        <v>0</v>
      </c>
      <c r="AW205" s="453">
        <f t="shared" si="190"/>
        <v>0</v>
      </c>
      <c r="AX205" s="452">
        <f t="shared" si="191"/>
        <v>-2550</v>
      </c>
    </row>
    <row r="206" spans="1:54" s="316" customFormat="1" ht="20.399999999999999">
      <c r="A206" s="394">
        <v>193</v>
      </c>
      <c r="B206" s="395"/>
      <c r="C206" s="396" t="s">
        <v>2548</v>
      </c>
      <c r="D206" s="395" t="s">
        <v>288</v>
      </c>
      <c r="E206" s="447" t="s">
        <v>2549</v>
      </c>
      <c r="F206" s="398"/>
      <c r="G206" s="398"/>
      <c r="H206" s="399">
        <f t="shared" si="192"/>
        <v>0</v>
      </c>
      <c r="I206" s="399">
        <f t="shared" si="166"/>
        <v>0</v>
      </c>
      <c r="J206" s="399">
        <f t="shared" si="167"/>
        <v>0</v>
      </c>
      <c r="K206" s="400">
        <f t="shared" si="168"/>
        <v>0</v>
      </c>
      <c r="L206" s="401"/>
      <c r="M206" s="402"/>
      <c r="P206" s="448" t="s">
        <v>288</v>
      </c>
      <c r="Q206" s="461"/>
      <c r="R206" s="398">
        <v>75</v>
      </c>
      <c r="S206" s="398">
        <v>60</v>
      </c>
      <c r="T206" s="450">
        <f t="shared" si="162"/>
        <v>135</v>
      </c>
      <c r="U206" s="450">
        <f t="shared" si="170"/>
        <v>0</v>
      </c>
      <c r="V206" s="450">
        <f t="shared" si="171"/>
        <v>0</v>
      </c>
      <c r="W206" s="450">
        <f t="shared" si="172"/>
        <v>0</v>
      </c>
      <c r="X206" s="452">
        <f t="shared" si="173"/>
        <v>0</v>
      </c>
      <c r="Y206" s="453">
        <f t="shared" si="174"/>
        <v>632</v>
      </c>
      <c r="Z206" s="452">
        <f t="shared" si="175"/>
        <v>0</v>
      </c>
      <c r="AB206" s="448" t="s">
        <v>288</v>
      </c>
      <c r="AC206" s="461" t="str">
        <f t="shared" si="176"/>
        <v>632</v>
      </c>
      <c r="AD206" s="398">
        <v>75</v>
      </c>
      <c r="AE206" s="398">
        <v>60</v>
      </c>
      <c r="AF206" s="450">
        <f t="shared" si="163"/>
        <v>135</v>
      </c>
      <c r="AG206" s="450">
        <f t="shared" si="178"/>
        <v>47400</v>
      </c>
      <c r="AH206" s="450">
        <f t="shared" si="179"/>
        <v>37920</v>
      </c>
      <c r="AI206" s="450">
        <f t="shared" si="180"/>
        <v>85320</v>
      </c>
      <c r="AJ206" s="452">
        <f t="shared" si="181"/>
        <v>85320</v>
      </c>
      <c r="AK206" s="453">
        <f t="shared" si="182"/>
        <v>0</v>
      </c>
      <c r="AL206" s="452">
        <f t="shared" si="183"/>
        <v>-85320</v>
      </c>
      <c r="AN206" s="448" t="s">
        <v>288</v>
      </c>
      <c r="AO206" s="461">
        <f t="shared" si="184"/>
        <v>0</v>
      </c>
      <c r="AP206" s="398">
        <v>75</v>
      </c>
      <c r="AQ206" s="398">
        <v>60</v>
      </c>
      <c r="AR206" s="450">
        <f t="shared" si="164"/>
        <v>135</v>
      </c>
      <c r="AS206" s="450">
        <f t="shared" si="186"/>
        <v>0</v>
      </c>
      <c r="AT206" s="450">
        <f t="shared" si="187"/>
        <v>0</v>
      </c>
      <c r="AU206" s="450">
        <f t="shared" si="188"/>
        <v>0</v>
      </c>
      <c r="AV206" s="452">
        <f t="shared" si="189"/>
        <v>0</v>
      </c>
      <c r="AW206" s="453">
        <f t="shared" si="190"/>
        <v>0</v>
      </c>
      <c r="AX206" s="452">
        <f t="shared" si="191"/>
        <v>-85320</v>
      </c>
    </row>
    <row r="207" spans="1:54" s="316" customFormat="1" ht="20.399999999999999">
      <c r="A207" s="394">
        <v>194</v>
      </c>
      <c r="B207" s="395"/>
      <c r="C207" s="396" t="s">
        <v>2550</v>
      </c>
      <c r="D207" s="395" t="s">
        <v>288</v>
      </c>
      <c r="E207" s="447" t="s">
        <v>2551</v>
      </c>
      <c r="F207" s="398"/>
      <c r="G207" s="398"/>
      <c r="H207" s="399">
        <f t="shared" si="192"/>
        <v>0</v>
      </c>
      <c r="I207" s="399">
        <f t="shared" si="166"/>
        <v>0</v>
      </c>
      <c r="J207" s="399">
        <f t="shared" si="167"/>
        <v>0</v>
      </c>
      <c r="K207" s="400">
        <f t="shared" si="168"/>
        <v>0</v>
      </c>
      <c r="L207" s="401"/>
      <c r="M207" s="402"/>
      <c r="P207" s="448" t="s">
        <v>288</v>
      </c>
      <c r="Q207" s="461"/>
      <c r="R207" s="398">
        <v>95</v>
      </c>
      <c r="S207" s="398">
        <v>80</v>
      </c>
      <c r="T207" s="450">
        <f t="shared" si="162"/>
        <v>175</v>
      </c>
      <c r="U207" s="450">
        <f t="shared" si="170"/>
        <v>0</v>
      </c>
      <c r="V207" s="450">
        <f t="shared" si="171"/>
        <v>0</v>
      </c>
      <c r="W207" s="450">
        <f t="shared" si="172"/>
        <v>0</v>
      </c>
      <c r="X207" s="452">
        <f t="shared" si="173"/>
        <v>0</v>
      </c>
      <c r="Y207" s="453">
        <f t="shared" si="174"/>
        <v>90</v>
      </c>
      <c r="Z207" s="452">
        <f t="shared" si="175"/>
        <v>0</v>
      </c>
      <c r="AB207" s="448" t="s">
        <v>288</v>
      </c>
      <c r="AC207" s="461" t="str">
        <f t="shared" si="176"/>
        <v>90</v>
      </c>
      <c r="AD207" s="398">
        <v>95</v>
      </c>
      <c r="AE207" s="398">
        <v>80</v>
      </c>
      <c r="AF207" s="450">
        <f t="shared" si="163"/>
        <v>175</v>
      </c>
      <c r="AG207" s="450">
        <f t="shared" si="178"/>
        <v>8550</v>
      </c>
      <c r="AH207" s="450">
        <f t="shared" si="179"/>
        <v>7200</v>
      </c>
      <c r="AI207" s="450">
        <f t="shared" si="180"/>
        <v>15750</v>
      </c>
      <c r="AJ207" s="452">
        <f t="shared" si="181"/>
        <v>15750</v>
      </c>
      <c r="AK207" s="453">
        <f t="shared" si="182"/>
        <v>0</v>
      </c>
      <c r="AL207" s="452">
        <f t="shared" si="183"/>
        <v>-15750</v>
      </c>
      <c r="AN207" s="448" t="s">
        <v>288</v>
      </c>
      <c r="AO207" s="461">
        <f t="shared" si="184"/>
        <v>0</v>
      </c>
      <c r="AP207" s="398">
        <v>95</v>
      </c>
      <c r="AQ207" s="398">
        <v>80</v>
      </c>
      <c r="AR207" s="450">
        <f t="shared" si="164"/>
        <v>175</v>
      </c>
      <c r="AS207" s="450">
        <f t="shared" si="186"/>
        <v>0</v>
      </c>
      <c r="AT207" s="450">
        <f t="shared" si="187"/>
        <v>0</v>
      </c>
      <c r="AU207" s="450">
        <f t="shared" si="188"/>
        <v>0</v>
      </c>
      <c r="AV207" s="452">
        <f t="shared" si="189"/>
        <v>0</v>
      </c>
      <c r="AW207" s="453">
        <f t="shared" si="190"/>
        <v>0</v>
      </c>
      <c r="AX207" s="452">
        <f t="shared" si="191"/>
        <v>-15750</v>
      </c>
      <c r="BB207" s="462"/>
    </row>
    <row r="208" spans="1:54" s="316" customFormat="1" ht="20.399999999999999">
      <c r="A208" s="394">
        <v>195</v>
      </c>
      <c r="B208" s="395"/>
      <c r="C208" s="396" t="s">
        <v>2552</v>
      </c>
      <c r="D208" s="395" t="s">
        <v>288</v>
      </c>
      <c r="E208" s="447" t="s">
        <v>2553</v>
      </c>
      <c r="F208" s="398"/>
      <c r="G208" s="398"/>
      <c r="H208" s="399">
        <f>SUM(F208:G208)</f>
        <v>0</v>
      </c>
      <c r="I208" s="399">
        <f>ROUND(E208*F208,2)</f>
        <v>0</v>
      </c>
      <c r="J208" s="399">
        <f>ROUND(E208*G208,2)</f>
        <v>0</v>
      </c>
      <c r="K208" s="400">
        <f>ROUND(E208*H208,2)</f>
        <v>0</v>
      </c>
      <c r="L208" s="401"/>
      <c r="M208" s="402"/>
      <c r="P208" s="448" t="s">
        <v>288</v>
      </c>
      <c r="Q208" s="461"/>
      <c r="R208" s="398">
        <v>22</v>
      </c>
      <c r="S208" s="398">
        <v>30</v>
      </c>
      <c r="T208" s="450">
        <f>SUM(R208:S208)</f>
        <v>52</v>
      </c>
      <c r="U208" s="450">
        <f>ROUND(Q208*R208,2)</f>
        <v>0</v>
      </c>
      <c r="V208" s="450">
        <f>ROUND(Q208*S208,2)</f>
        <v>0</v>
      </c>
      <c r="W208" s="450">
        <f>ROUND(Q208*T208,2)</f>
        <v>0</v>
      </c>
      <c r="X208" s="452">
        <f>W208</f>
        <v>0</v>
      </c>
      <c r="Y208" s="453">
        <f>E208-Q208</f>
        <v>384</v>
      </c>
      <c r="Z208" s="452">
        <f>K208-X208</f>
        <v>0</v>
      </c>
      <c r="AB208" s="448" t="s">
        <v>288</v>
      </c>
      <c r="AC208" s="461" t="str">
        <f>E208</f>
        <v>384</v>
      </c>
      <c r="AD208" s="398">
        <v>22</v>
      </c>
      <c r="AE208" s="398">
        <v>30</v>
      </c>
      <c r="AF208" s="450">
        <f>SUM(AD208:AE208)</f>
        <v>52</v>
      </c>
      <c r="AG208" s="450">
        <f>ROUND(AC208*AD208,2)</f>
        <v>8448</v>
      </c>
      <c r="AH208" s="450">
        <f>ROUND(AC208*AE208,2)</f>
        <v>11520</v>
      </c>
      <c r="AI208" s="450">
        <f>ROUND(AC208*AF208,2)</f>
        <v>19968</v>
      </c>
      <c r="AJ208" s="452">
        <f>AI208</f>
        <v>19968</v>
      </c>
      <c r="AK208" s="453">
        <f>E208-Q208-AC208</f>
        <v>0</v>
      </c>
      <c r="AL208" s="452">
        <f>K208-X208-AJ208</f>
        <v>-19968</v>
      </c>
      <c r="AN208" s="448" t="s">
        <v>288</v>
      </c>
      <c r="AO208" s="461">
        <f>Q208</f>
        <v>0</v>
      </c>
      <c r="AP208" s="398">
        <v>22</v>
      </c>
      <c r="AQ208" s="398">
        <v>30</v>
      </c>
      <c r="AR208" s="450">
        <f>SUM(AP208:AQ208)</f>
        <v>52</v>
      </c>
      <c r="AS208" s="450">
        <f>ROUND(AO208*AP208,2)</f>
        <v>0</v>
      </c>
      <c r="AT208" s="450">
        <f>ROUND(AO208*AQ208,2)</f>
        <v>0</v>
      </c>
      <c r="AU208" s="450">
        <f>ROUND(AO208*AR208,2)</f>
        <v>0</v>
      </c>
      <c r="AV208" s="452">
        <f>AU208</f>
        <v>0</v>
      </c>
      <c r="AW208" s="453">
        <f>E208-Q208-AC208-AO208</f>
        <v>0</v>
      </c>
      <c r="AX208" s="452">
        <f>K208-X208-AJ208-AV208</f>
        <v>-19968</v>
      </c>
    </row>
    <row r="209" spans="1:50" s="316" customFormat="1" ht="20.399999999999999">
      <c r="A209" s="394">
        <v>196</v>
      </c>
      <c r="B209" s="395"/>
      <c r="C209" s="396" t="s">
        <v>2554</v>
      </c>
      <c r="D209" s="395" t="s">
        <v>288</v>
      </c>
      <c r="E209" s="447" t="s">
        <v>2555</v>
      </c>
      <c r="F209" s="398"/>
      <c r="G209" s="398"/>
      <c r="H209" s="399">
        <f>SUM(F209:G209)</f>
        <v>0</v>
      </c>
      <c r="I209" s="399">
        <f>ROUND(E209*F209,2)</f>
        <v>0</v>
      </c>
      <c r="J209" s="399">
        <f>ROUND(E209*G209,2)</f>
        <v>0</v>
      </c>
      <c r="K209" s="400">
        <f>ROUND(E209*H209,2)</f>
        <v>0</v>
      </c>
      <c r="L209" s="401"/>
      <c r="M209" s="402"/>
      <c r="P209" s="448" t="s">
        <v>288</v>
      </c>
      <c r="Q209" s="461"/>
      <c r="R209" s="398">
        <v>22</v>
      </c>
      <c r="S209" s="398">
        <v>30</v>
      </c>
      <c r="T209" s="450">
        <f>SUM(R209:S209)</f>
        <v>52</v>
      </c>
      <c r="U209" s="450">
        <f>ROUND(Q209*R209,2)</f>
        <v>0</v>
      </c>
      <c r="V209" s="450">
        <f>ROUND(Q209*S209,2)</f>
        <v>0</v>
      </c>
      <c r="W209" s="450">
        <f>ROUND(Q209*T209,2)</f>
        <v>0</v>
      </c>
      <c r="X209" s="452">
        <f>W209</f>
        <v>0</v>
      </c>
      <c r="Y209" s="453">
        <f>E209-Q209</f>
        <v>455</v>
      </c>
      <c r="Z209" s="452">
        <f>K209-X209</f>
        <v>0</v>
      </c>
      <c r="AB209" s="448" t="s">
        <v>288</v>
      </c>
      <c r="AC209" s="461" t="str">
        <f>E209</f>
        <v>455</v>
      </c>
      <c r="AD209" s="398">
        <v>22</v>
      </c>
      <c r="AE209" s="398">
        <v>30</v>
      </c>
      <c r="AF209" s="450">
        <f>SUM(AD209:AE209)</f>
        <v>52</v>
      </c>
      <c r="AG209" s="450">
        <f>ROUND(AC209*AD209,2)</f>
        <v>10010</v>
      </c>
      <c r="AH209" s="450">
        <f>ROUND(AC209*AE209,2)</f>
        <v>13650</v>
      </c>
      <c r="AI209" s="450">
        <f>ROUND(AC209*AF209,2)</f>
        <v>23660</v>
      </c>
      <c r="AJ209" s="452">
        <f>AI209</f>
        <v>23660</v>
      </c>
      <c r="AK209" s="453">
        <f>E209-Q209-AC209</f>
        <v>0</v>
      </c>
      <c r="AL209" s="452">
        <f>K209-X209-AJ209</f>
        <v>-23660</v>
      </c>
      <c r="AN209" s="448" t="s">
        <v>288</v>
      </c>
      <c r="AO209" s="461">
        <f>Q209</f>
        <v>0</v>
      </c>
      <c r="AP209" s="398">
        <v>22</v>
      </c>
      <c r="AQ209" s="398">
        <v>30</v>
      </c>
      <c r="AR209" s="450">
        <f>SUM(AP209:AQ209)</f>
        <v>52</v>
      </c>
      <c r="AS209" s="450">
        <f>ROUND(AO209*AP209,2)</f>
        <v>0</v>
      </c>
      <c r="AT209" s="450">
        <f>ROUND(AO209*AQ209,2)</f>
        <v>0</v>
      </c>
      <c r="AU209" s="450">
        <f>ROUND(AO209*AR209,2)</f>
        <v>0</v>
      </c>
      <c r="AV209" s="452">
        <f>AU209</f>
        <v>0</v>
      </c>
      <c r="AW209" s="453">
        <f>E209-Q209-AC209-AO209</f>
        <v>0</v>
      </c>
      <c r="AX209" s="452">
        <f>K209-X209-AJ209-AV209</f>
        <v>-23660</v>
      </c>
    </row>
    <row r="210" spans="1:50" s="316" customFormat="1" ht="20.399999999999999">
      <c r="A210" s="394">
        <v>197</v>
      </c>
      <c r="B210" s="395"/>
      <c r="C210" s="396" t="s">
        <v>2556</v>
      </c>
      <c r="D210" s="395" t="s">
        <v>288</v>
      </c>
      <c r="E210" s="447" t="s">
        <v>2557</v>
      </c>
      <c r="F210" s="398"/>
      <c r="G210" s="398"/>
      <c r="H210" s="399">
        <f t="shared" ref="H210" si="198">SUM(F210:G210)</f>
        <v>0</v>
      </c>
      <c r="I210" s="399">
        <f t="shared" ref="I210" si="199">ROUND(E210*F210,2)</f>
        <v>0</v>
      </c>
      <c r="J210" s="399">
        <f t="shared" ref="J210" si="200">ROUND(E210*G210,2)</f>
        <v>0</v>
      </c>
      <c r="K210" s="400">
        <f t="shared" ref="K210" si="201">ROUND(E210*H210,2)</f>
        <v>0</v>
      </c>
      <c r="L210" s="401"/>
      <c r="M210" s="402"/>
      <c r="P210" s="448" t="s">
        <v>288</v>
      </c>
      <c r="Q210" s="461"/>
      <c r="R210" s="398">
        <v>20</v>
      </c>
      <c r="S210" s="398">
        <v>30</v>
      </c>
      <c r="T210" s="450">
        <f t="shared" ref="T210" si="202">SUM(R210:S210)</f>
        <v>50</v>
      </c>
      <c r="U210" s="450">
        <f t="shared" ref="U210" si="203">ROUND(Q210*R210,2)</f>
        <v>0</v>
      </c>
      <c r="V210" s="450">
        <f t="shared" ref="V210" si="204">ROUND(Q210*S210,2)</f>
        <v>0</v>
      </c>
      <c r="W210" s="450">
        <f t="shared" ref="W210" si="205">ROUND(Q210*T210,2)</f>
        <v>0</v>
      </c>
      <c r="X210" s="452">
        <f t="shared" ref="X210" si="206">W210</f>
        <v>0</v>
      </c>
      <c r="Y210" s="453">
        <f t="shared" ref="Y210" si="207">E210-Q210</f>
        <v>1351</v>
      </c>
      <c r="Z210" s="452">
        <f t="shared" ref="Z210" si="208">K210-X210</f>
        <v>0</v>
      </c>
      <c r="AB210" s="448" t="s">
        <v>288</v>
      </c>
      <c r="AC210" s="461" t="str">
        <f t="shared" ref="AC210" si="209">E210</f>
        <v>1351</v>
      </c>
      <c r="AD210" s="398">
        <v>20</v>
      </c>
      <c r="AE210" s="398">
        <v>30</v>
      </c>
      <c r="AF210" s="450">
        <f t="shared" ref="AF210" si="210">SUM(AD210:AE210)</f>
        <v>50</v>
      </c>
      <c r="AG210" s="450">
        <f t="shared" ref="AG210" si="211">ROUND(AC210*AD210,2)</f>
        <v>27020</v>
      </c>
      <c r="AH210" s="450">
        <f t="shared" ref="AH210" si="212">ROUND(AC210*AE210,2)</f>
        <v>40530</v>
      </c>
      <c r="AI210" s="450">
        <f t="shared" ref="AI210" si="213">ROUND(AC210*AF210,2)</f>
        <v>67550</v>
      </c>
      <c r="AJ210" s="452">
        <f t="shared" ref="AJ210" si="214">AI210</f>
        <v>67550</v>
      </c>
      <c r="AK210" s="453">
        <f t="shared" ref="AK210" si="215">E210-Q210-AC210</f>
        <v>0</v>
      </c>
      <c r="AL210" s="452">
        <f t="shared" ref="AL210" si="216">K210-X210-AJ210</f>
        <v>-67550</v>
      </c>
      <c r="AN210" s="448" t="s">
        <v>288</v>
      </c>
      <c r="AO210" s="461">
        <f t="shared" ref="AO210" si="217">Q210</f>
        <v>0</v>
      </c>
      <c r="AP210" s="398">
        <v>20</v>
      </c>
      <c r="AQ210" s="398">
        <v>30</v>
      </c>
      <c r="AR210" s="450">
        <f t="shared" ref="AR210:AR233" si="218">SUM(AP210:AQ210)</f>
        <v>50</v>
      </c>
      <c r="AS210" s="450">
        <f t="shared" ref="AS210" si="219">ROUND(AO210*AP210,2)</f>
        <v>0</v>
      </c>
      <c r="AT210" s="450">
        <f t="shared" ref="AT210" si="220">ROUND(AO210*AQ210,2)</f>
        <v>0</v>
      </c>
      <c r="AU210" s="450">
        <f t="shared" ref="AU210" si="221">ROUND(AO210*AR210,2)</f>
        <v>0</v>
      </c>
      <c r="AV210" s="452">
        <f t="shared" ref="AV210" si="222">AU210</f>
        <v>0</v>
      </c>
      <c r="AW210" s="453">
        <f t="shared" ref="AW210" si="223">E210-Q210-AC210-AO210</f>
        <v>0</v>
      </c>
      <c r="AX210" s="452">
        <f t="shared" ref="AX210" si="224">K210-X210-AJ210-AV210</f>
        <v>-67550</v>
      </c>
    </row>
    <row r="211" spans="1:50" s="316" customFormat="1" ht="20.399999999999999">
      <c r="A211" s="394">
        <v>198</v>
      </c>
      <c r="B211" s="395"/>
      <c r="C211" s="396" t="s">
        <v>2558</v>
      </c>
      <c r="D211" s="395" t="s">
        <v>288</v>
      </c>
      <c r="E211" s="447" t="s">
        <v>2559</v>
      </c>
      <c r="F211" s="398"/>
      <c r="G211" s="398"/>
      <c r="H211" s="399">
        <f t="shared" si="192"/>
        <v>0</v>
      </c>
      <c r="I211" s="399">
        <f t="shared" si="166"/>
        <v>0</v>
      </c>
      <c r="J211" s="399">
        <f t="shared" si="167"/>
        <v>0</v>
      </c>
      <c r="K211" s="400">
        <f t="shared" si="168"/>
        <v>0</v>
      </c>
      <c r="L211" s="401"/>
      <c r="M211" s="402"/>
      <c r="P211" s="448" t="s">
        <v>288</v>
      </c>
      <c r="Q211" s="461"/>
      <c r="R211" s="398">
        <v>20</v>
      </c>
      <c r="S211" s="398">
        <v>30</v>
      </c>
      <c r="T211" s="450">
        <f t="shared" ref="T211:T215" si="225">SUM(R211:S211)</f>
        <v>50</v>
      </c>
      <c r="U211" s="450">
        <f t="shared" si="170"/>
        <v>0</v>
      </c>
      <c r="V211" s="450">
        <f t="shared" si="171"/>
        <v>0</v>
      </c>
      <c r="W211" s="450">
        <f t="shared" si="172"/>
        <v>0</v>
      </c>
      <c r="X211" s="452">
        <f t="shared" si="173"/>
        <v>0</v>
      </c>
      <c r="Y211" s="453">
        <f t="shared" si="174"/>
        <v>250</v>
      </c>
      <c r="Z211" s="452">
        <f t="shared" si="175"/>
        <v>0</v>
      </c>
      <c r="AB211" s="448" t="s">
        <v>288</v>
      </c>
      <c r="AC211" s="461" t="str">
        <f t="shared" si="176"/>
        <v>250</v>
      </c>
      <c r="AD211" s="398">
        <v>20</v>
      </c>
      <c r="AE211" s="398">
        <v>30</v>
      </c>
      <c r="AF211" s="450">
        <f t="shared" ref="AF211:AF232" si="226">SUM(AD211:AE211)</f>
        <v>50</v>
      </c>
      <c r="AG211" s="450">
        <f t="shared" si="178"/>
        <v>5000</v>
      </c>
      <c r="AH211" s="450">
        <f t="shared" si="179"/>
        <v>7500</v>
      </c>
      <c r="AI211" s="450">
        <f t="shared" si="180"/>
        <v>12500</v>
      </c>
      <c r="AJ211" s="452">
        <f t="shared" si="181"/>
        <v>12500</v>
      </c>
      <c r="AK211" s="453">
        <f t="shared" si="182"/>
        <v>0</v>
      </c>
      <c r="AL211" s="452">
        <f t="shared" si="183"/>
        <v>-12500</v>
      </c>
      <c r="AN211" s="448" t="s">
        <v>288</v>
      </c>
      <c r="AO211" s="461">
        <f t="shared" si="184"/>
        <v>0</v>
      </c>
      <c r="AP211" s="398">
        <v>20</v>
      </c>
      <c r="AQ211" s="398">
        <v>30</v>
      </c>
      <c r="AR211" s="450">
        <f t="shared" si="218"/>
        <v>50</v>
      </c>
      <c r="AS211" s="450">
        <f t="shared" si="186"/>
        <v>0</v>
      </c>
      <c r="AT211" s="450">
        <f t="shared" si="187"/>
        <v>0</v>
      </c>
      <c r="AU211" s="450">
        <f t="shared" si="188"/>
        <v>0</v>
      </c>
      <c r="AV211" s="452">
        <f t="shared" si="189"/>
        <v>0</v>
      </c>
      <c r="AW211" s="453">
        <f t="shared" si="190"/>
        <v>0</v>
      </c>
      <c r="AX211" s="452">
        <f t="shared" si="191"/>
        <v>-12500</v>
      </c>
    </row>
    <row r="212" spans="1:50" s="316" customFormat="1" ht="20.399999999999999">
      <c r="A212" s="394">
        <v>199</v>
      </c>
      <c r="B212" s="395"/>
      <c r="C212" s="396" t="s">
        <v>2560</v>
      </c>
      <c r="D212" s="395" t="s">
        <v>288</v>
      </c>
      <c r="E212" s="447" t="s">
        <v>2561</v>
      </c>
      <c r="F212" s="398"/>
      <c r="G212" s="398"/>
      <c r="H212" s="399">
        <f>SUM(F212:G212)</f>
        <v>0</v>
      </c>
      <c r="I212" s="399">
        <f>ROUND(E212*F212,2)</f>
        <v>0</v>
      </c>
      <c r="J212" s="399">
        <f>ROUND(E212*G212,2)</f>
        <v>0</v>
      </c>
      <c r="K212" s="400">
        <f>ROUND(E212*H212,2)</f>
        <v>0</v>
      </c>
      <c r="L212" s="401"/>
      <c r="M212" s="402"/>
      <c r="P212" s="448" t="s">
        <v>288</v>
      </c>
      <c r="Q212" s="461"/>
      <c r="R212" s="398">
        <v>22</v>
      </c>
      <c r="S212" s="398">
        <v>30</v>
      </c>
      <c r="T212" s="450">
        <f>SUM(R212:S212)</f>
        <v>52</v>
      </c>
      <c r="U212" s="450">
        <f>ROUND(Q212*R212,2)</f>
        <v>0</v>
      </c>
      <c r="V212" s="450">
        <f>ROUND(Q212*S212,2)</f>
        <v>0</v>
      </c>
      <c r="W212" s="450">
        <f>ROUND(Q212*T212,2)</f>
        <v>0</v>
      </c>
      <c r="X212" s="452">
        <f>W212</f>
        <v>0</v>
      </c>
      <c r="Y212" s="453">
        <f>E212-Q212</f>
        <v>674</v>
      </c>
      <c r="Z212" s="452">
        <f>K212-X212</f>
        <v>0</v>
      </c>
      <c r="AB212" s="448" t="s">
        <v>288</v>
      </c>
      <c r="AC212" s="461" t="str">
        <f>E212</f>
        <v>674</v>
      </c>
      <c r="AD212" s="398">
        <v>22</v>
      </c>
      <c r="AE212" s="398">
        <v>30</v>
      </c>
      <c r="AF212" s="450">
        <f>SUM(AD212:AE212)</f>
        <v>52</v>
      </c>
      <c r="AG212" s="450">
        <f>ROUND(AC212*AD212,2)</f>
        <v>14828</v>
      </c>
      <c r="AH212" s="450">
        <f>ROUND(AC212*AE212,2)</f>
        <v>20220</v>
      </c>
      <c r="AI212" s="450">
        <f>ROUND(AC212*AF212,2)</f>
        <v>35048</v>
      </c>
      <c r="AJ212" s="452">
        <f>AI212</f>
        <v>35048</v>
      </c>
      <c r="AK212" s="453">
        <f>E212-Q212-AC212</f>
        <v>0</v>
      </c>
      <c r="AL212" s="452">
        <f>K212-X212-AJ212</f>
        <v>-35048</v>
      </c>
      <c r="AN212" s="448" t="s">
        <v>288</v>
      </c>
      <c r="AO212" s="461">
        <f>Q212</f>
        <v>0</v>
      </c>
      <c r="AP212" s="398">
        <v>22</v>
      </c>
      <c r="AQ212" s="398">
        <v>30</v>
      </c>
      <c r="AR212" s="450">
        <f>SUM(AP212:AQ212)</f>
        <v>52</v>
      </c>
      <c r="AS212" s="450">
        <f>ROUND(AO212*AP212,2)</f>
        <v>0</v>
      </c>
      <c r="AT212" s="450">
        <f>ROUND(AO212*AQ212,2)</f>
        <v>0</v>
      </c>
      <c r="AU212" s="450">
        <f>ROUND(AO212*AR212,2)</f>
        <v>0</v>
      </c>
      <c r="AV212" s="452">
        <f>AU212</f>
        <v>0</v>
      </c>
      <c r="AW212" s="453">
        <f>E212-Q212-AC212-AO212</f>
        <v>0</v>
      </c>
      <c r="AX212" s="452">
        <f>K212-X212-AJ212-AV212</f>
        <v>-35048</v>
      </c>
    </row>
    <row r="213" spans="1:50" s="316" customFormat="1" ht="20.399999999999999">
      <c r="A213" s="394">
        <v>200</v>
      </c>
      <c r="B213" s="395"/>
      <c r="C213" s="396" t="s">
        <v>2562</v>
      </c>
      <c r="D213" s="395" t="s">
        <v>288</v>
      </c>
      <c r="E213" s="447" t="s">
        <v>2563</v>
      </c>
      <c r="F213" s="398"/>
      <c r="G213" s="398"/>
      <c r="H213" s="399">
        <f t="shared" ref="H213" si="227">SUM(F213:G213)</f>
        <v>0</v>
      </c>
      <c r="I213" s="399">
        <f t="shared" ref="I213:I214" si="228">ROUND(E213*F213,2)</f>
        <v>0</v>
      </c>
      <c r="J213" s="399">
        <f t="shared" ref="J213:J214" si="229">ROUND(E213*G213,2)</f>
        <v>0</v>
      </c>
      <c r="K213" s="400">
        <f t="shared" ref="K213:K214" si="230">ROUND(E213*H213,2)</f>
        <v>0</v>
      </c>
      <c r="L213" s="401"/>
      <c r="M213" s="402"/>
      <c r="P213" s="448" t="s">
        <v>288</v>
      </c>
      <c r="Q213" s="461"/>
      <c r="R213" s="398">
        <v>20</v>
      </c>
      <c r="S213" s="398">
        <v>30</v>
      </c>
      <c r="T213" s="450">
        <f t="shared" ref="T213" si="231">SUM(R213:S213)</f>
        <v>50</v>
      </c>
      <c r="U213" s="450">
        <f t="shared" ref="U213:U214" si="232">ROUND(Q213*R213,2)</f>
        <v>0</v>
      </c>
      <c r="V213" s="450">
        <f t="shared" ref="V213:V214" si="233">ROUND(Q213*S213,2)</f>
        <v>0</v>
      </c>
      <c r="W213" s="450">
        <f t="shared" ref="W213:W214" si="234">ROUND(Q213*T213,2)</f>
        <v>0</v>
      </c>
      <c r="X213" s="452">
        <f t="shared" ref="X213:X214" si="235">W213</f>
        <v>0</v>
      </c>
      <c r="Y213" s="453">
        <f t="shared" ref="Y213:Y214" si="236">E213-Q213</f>
        <v>259</v>
      </c>
      <c r="Z213" s="452">
        <f t="shared" ref="Z213:Z214" si="237">K213-X213</f>
        <v>0</v>
      </c>
      <c r="AB213" s="448" t="s">
        <v>288</v>
      </c>
      <c r="AC213" s="461" t="str">
        <f t="shared" ref="AC213:AC214" si="238">E213</f>
        <v>259</v>
      </c>
      <c r="AD213" s="398">
        <v>20</v>
      </c>
      <c r="AE213" s="398">
        <v>30</v>
      </c>
      <c r="AF213" s="450">
        <f t="shared" ref="AF213" si="239">SUM(AD213:AE213)</f>
        <v>50</v>
      </c>
      <c r="AG213" s="450">
        <f t="shared" ref="AG213:AG214" si="240">ROUND(AC213*AD213,2)</f>
        <v>5180</v>
      </c>
      <c r="AH213" s="450">
        <f t="shared" ref="AH213:AH214" si="241">ROUND(AC213*AE213,2)</f>
        <v>7770</v>
      </c>
      <c r="AI213" s="450">
        <f t="shared" ref="AI213:AI214" si="242">ROUND(AC213*AF213,2)</f>
        <v>12950</v>
      </c>
      <c r="AJ213" s="452">
        <f t="shared" ref="AJ213:AJ214" si="243">AI213</f>
        <v>12950</v>
      </c>
      <c r="AK213" s="453">
        <f t="shared" ref="AK213:AK214" si="244">E213-Q213-AC213</f>
        <v>0</v>
      </c>
      <c r="AL213" s="452">
        <f t="shared" ref="AL213:AL214" si="245">K213-X213-AJ213</f>
        <v>-12950</v>
      </c>
      <c r="AN213" s="448" t="s">
        <v>288</v>
      </c>
      <c r="AO213" s="461">
        <f t="shared" ref="AO213:AO214" si="246">Q213</f>
        <v>0</v>
      </c>
      <c r="AP213" s="398">
        <v>20</v>
      </c>
      <c r="AQ213" s="398">
        <v>30</v>
      </c>
      <c r="AR213" s="450">
        <f t="shared" ref="AR213:AR214" si="247">SUM(AP213:AQ213)</f>
        <v>50</v>
      </c>
      <c r="AS213" s="450">
        <f t="shared" ref="AS213:AS214" si="248">ROUND(AO213*AP213,2)</f>
        <v>0</v>
      </c>
      <c r="AT213" s="450">
        <f t="shared" ref="AT213:AT214" si="249">ROUND(AO213*AQ213,2)</f>
        <v>0</v>
      </c>
      <c r="AU213" s="450">
        <f t="shared" ref="AU213:AU214" si="250">ROUND(AO213*AR213,2)</f>
        <v>0</v>
      </c>
      <c r="AV213" s="452">
        <f t="shared" ref="AV213:AV214" si="251">AU213</f>
        <v>0</v>
      </c>
      <c r="AW213" s="453">
        <f t="shared" ref="AW213:AW214" si="252">E213-Q213-AC213-AO213</f>
        <v>0</v>
      </c>
      <c r="AX213" s="452">
        <f t="shared" ref="AX213:AX214" si="253">K213-X213-AJ213-AV213</f>
        <v>-12950</v>
      </c>
    </row>
    <row r="214" spans="1:50" s="316" customFormat="1" ht="20.399999999999999">
      <c r="A214" s="394">
        <v>201</v>
      </c>
      <c r="B214" s="395"/>
      <c r="C214" s="396" t="s">
        <v>2564</v>
      </c>
      <c r="D214" s="395" t="s">
        <v>288</v>
      </c>
      <c r="E214" s="447" t="s">
        <v>2565</v>
      </c>
      <c r="F214" s="398"/>
      <c r="G214" s="398"/>
      <c r="H214" s="399">
        <f t="shared" ref="H214" si="254">SUM(F214:G214)</f>
        <v>0</v>
      </c>
      <c r="I214" s="399">
        <f t="shared" si="228"/>
        <v>0</v>
      </c>
      <c r="J214" s="399">
        <f t="shared" si="229"/>
        <v>0</v>
      </c>
      <c r="K214" s="400">
        <f t="shared" si="230"/>
        <v>0</v>
      </c>
      <c r="L214" s="401"/>
      <c r="M214" s="402"/>
      <c r="P214" s="448" t="s">
        <v>288</v>
      </c>
      <c r="Q214" s="461"/>
      <c r="R214" s="398">
        <v>20</v>
      </c>
      <c r="S214" s="398">
        <v>30</v>
      </c>
      <c r="T214" s="450">
        <f t="shared" ref="T214" si="255">SUM(R214:S214)</f>
        <v>50</v>
      </c>
      <c r="U214" s="450">
        <f t="shared" si="232"/>
        <v>0</v>
      </c>
      <c r="V214" s="450">
        <f t="shared" si="233"/>
        <v>0</v>
      </c>
      <c r="W214" s="450">
        <f t="shared" si="234"/>
        <v>0</v>
      </c>
      <c r="X214" s="452">
        <f t="shared" si="235"/>
        <v>0</v>
      </c>
      <c r="Y214" s="453">
        <f t="shared" si="236"/>
        <v>584</v>
      </c>
      <c r="Z214" s="452">
        <f t="shared" si="237"/>
        <v>0</v>
      </c>
      <c r="AB214" s="448" t="s">
        <v>288</v>
      </c>
      <c r="AC214" s="461" t="str">
        <f t="shared" si="238"/>
        <v>584</v>
      </c>
      <c r="AD214" s="398">
        <v>20</v>
      </c>
      <c r="AE214" s="398">
        <v>30</v>
      </c>
      <c r="AF214" s="450">
        <f t="shared" ref="AF214" si="256">SUM(AD214:AE214)</f>
        <v>50</v>
      </c>
      <c r="AG214" s="450">
        <f t="shared" si="240"/>
        <v>11680</v>
      </c>
      <c r="AH214" s="450">
        <f t="shared" si="241"/>
        <v>17520</v>
      </c>
      <c r="AI214" s="450">
        <f t="shared" si="242"/>
        <v>29200</v>
      </c>
      <c r="AJ214" s="452">
        <f t="shared" si="243"/>
        <v>29200</v>
      </c>
      <c r="AK214" s="453">
        <f t="shared" si="244"/>
        <v>0</v>
      </c>
      <c r="AL214" s="452">
        <f t="shared" si="245"/>
        <v>-29200</v>
      </c>
      <c r="AN214" s="448" t="s">
        <v>288</v>
      </c>
      <c r="AO214" s="461">
        <f t="shared" si="246"/>
        <v>0</v>
      </c>
      <c r="AP214" s="398">
        <v>20</v>
      </c>
      <c r="AQ214" s="398">
        <v>30</v>
      </c>
      <c r="AR214" s="450">
        <f t="shared" si="247"/>
        <v>50</v>
      </c>
      <c r="AS214" s="450">
        <f t="shared" si="248"/>
        <v>0</v>
      </c>
      <c r="AT214" s="450">
        <f t="shared" si="249"/>
        <v>0</v>
      </c>
      <c r="AU214" s="450">
        <f t="shared" si="250"/>
        <v>0</v>
      </c>
      <c r="AV214" s="452">
        <f t="shared" si="251"/>
        <v>0</v>
      </c>
      <c r="AW214" s="453">
        <f t="shared" si="252"/>
        <v>0</v>
      </c>
      <c r="AX214" s="452">
        <f t="shared" si="253"/>
        <v>-29200</v>
      </c>
    </row>
    <row r="215" spans="1:50" s="316" customFormat="1">
      <c r="A215" s="394">
        <v>202</v>
      </c>
      <c r="B215" s="395"/>
      <c r="C215" s="396" t="s">
        <v>2566</v>
      </c>
      <c r="D215" s="395" t="s">
        <v>288</v>
      </c>
      <c r="E215" s="447" t="s">
        <v>2253</v>
      </c>
      <c r="F215" s="398"/>
      <c r="G215" s="398"/>
      <c r="H215" s="399">
        <f t="shared" si="192"/>
        <v>0</v>
      </c>
      <c r="I215" s="399">
        <f t="shared" si="166"/>
        <v>0</v>
      </c>
      <c r="J215" s="399">
        <f t="shared" si="167"/>
        <v>0</v>
      </c>
      <c r="K215" s="400">
        <f t="shared" si="168"/>
        <v>0</v>
      </c>
      <c r="L215" s="401"/>
      <c r="M215" s="402"/>
      <c r="P215" s="448" t="s">
        <v>288</v>
      </c>
      <c r="Q215" s="461"/>
      <c r="R215" s="398">
        <v>66</v>
      </c>
      <c r="S215" s="398">
        <v>60</v>
      </c>
      <c r="T215" s="450">
        <f t="shared" si="225"/>
        <v>126</v>
      </c>
      <c r="U215" s="450">
        <f t="shared" si="170"/>
        <v>0</v>
      </c>
      <c r="V215" s="450">
        <f t="shared" si="171"/>
        <v>0</v>
      </c>
      <c r="W215" s="450">
        <f t="shared" si="172"/>
        <v>0</v>
      </c>
      <c r="X215" s="452">
        <f t="shared" si="173"/>
        <v>0</v>
      </c>
      <c r="Y215" s="453">
        <f t="shared" si="174"/>
        <v>150</v>
      </c>
      <c r="Z215" s="452">
        <f t="shared" si="175"/>
        <v>0</v>
      </c>
      <c r="AB215" s="448" t="s">
        <v>288</v>
      </c>
      <c r="AC215" s="461" t="str">
        <f t="shared" si="176"/>
        <v>150</v>
      </c>
      <c r="AD215" s="398">
        <v>66</v>
      </c>
      <c r="AE215" s="398">
        <v>60</v>
      </c>
      <c r="AF215" s="450">
        <f t="shared" si="226"/>
        <v>126</v>
      </c>
      <c r="AG215" s="450">
        <f t="shared" si="178"/>
        <v>9900</v>
      </c>
      <c r="AH215" s="450">
        <f t="shared" si="179"/>
        <v>9000</v>
      </c>
      <c r="AI215" s="450">
        <f t="shared" si="180"/>
        <v>18900</v>
      </c>
      <c r="AJ215" s="452">
        <f t="shared" si="181"/>
        <v>18900</v>
      </c>
      <c r="AK215" s="453">
        <f t="shared" si="182"/>
        <v>0</v>
      </c>
      <c r="AL215" s="452">
        <f t="shared" si="183"/>
        <v>-18900</v>
      </c>
      <c r="AN215" s="448" t="s">
        <v>288</v>
      </c>
      <c r="AO215" s="461">
        <f t="shared" si="184"/>
        <v>0</v>
      </c>
      <c r="AP215" s="398">
        <v>66</v>
      </c>
      <c r="AQ215" s="398">
        <v>60</v>
      </c>
      <c r="AR215" s="450">
        <f t="shared" si="218"/>
        <v>126</v>
      </c>
      <c r="AS215" s="450">
        <f t="shared" si="186"/>
        <v>0</v>
      </c>
      <c r="AT215" s="450">
        <f t="shared" si="187"/>
        <v>0</v>
      </c>
      <c r="AU215" s="450">
        <f t="shared" si="188"/>
        <v>0</v>
      </c>
      <c r="AV215" s="452">
        <f t="shared" si="189"/>
        <v>0</v>
      </c>
      <c r="AW215" s="453">
        <f t="shared" si="190"/>
        <v>0</v>
      </c>
      <c r="AX215" s="452">
        <f t="shared" si="191"/>
        <v>-18900</v>
      </c>
    </row>
    <row r="216" spans="1:50" s="316" customFormat="1">
      <c r="A216" s="394">
        <v>203</v>
      </c>
      <c r="B216" s="395"/>
      <c r="C216" s="396" t="s">
        <v>2567</v>
      </c>
      <c r="D216" s="395" t="s">
        <v>288</v>
      </c>
      <c r="E216" s="447" t="s">
        <v>2568</v>
      </c>
      <c r="F216" s="398"/>
      <c r="G216" s="398"/>
      <c r="H216" s="399">
        <f t="shared" si="192"/>
        <v>0</v>
      </c>
      <c r="I216" s="399">
        <f t="shared" si="166"/>
        <v>0</v>
      </c>
      <c r="J216" s="399">
        <f t="shared" si="167"/>
        <v>0</v>
      </c>
      <c r="K216" s="400">
        <f t="shared" si="168"/>
        <v>0</v>
      </c>
      <c r="L216" s="401"/>
      <c r="M216" s="402"/>
      <c r="P216" s="448" t="s">
        <v>288</v>
      </c>
      <c r="Q216" s="461"/>
      <c r="R216" s="398">
        <v>44</v>
      </c>
      <c r="S216" s="398">
        <v>60</v>
      </c>
      <c r="T216" s="450">
        <f t="shared" ref="T216" si="257">SUM(R216:S216)</f>
        <v>104</v>
      </c>
      <c r="U216" s="450">
        <f t="shared" si="170"/>
        <v>0</v>
      </c>
      <c r="V216" s="450">
        <f t="shared" si="171"/>
        <v>0</v>
      </c>
      <c r="W216" s="450">
        <f t="shared" si="172"/>
        <v>0</v>
      </c>
      <c r="X216" s="452">
        <f t="shared" si="173"/>
        <v>0</v>
      </c>
      <c r="Y216" s="453">
        <f t="shared" si="174"/>
        <v>65</v>
      </c>
      <c r="Z216" s="452">
        <f t="shared" si="175"/>
        <v>0</v>
      </c>
      <c r="AB216" s="448" t="s">
        <v>288</v>
      </c>
      <c r="AC216" s="461" t="str">
        <f t="shared" si="176"/>
        <v>65</v>
      </c>
      <c r="AD216" s="398">
        <v>44</v>
      </c>
      <c r="AE216" s="398">
        <v>60</v>
      </c>
      <c r="AF216" s="450">
        <f t="shared" si="226"/>
        <v>104</v>
      </c>
      <c r="AG216" s="450">
        <f t="shared" si="178"/>
        <v>2860</v>
      </c>
      <c r="AH216" s="450">
        <f t="shared" si="179"/>
        <v>3900</v>
      </c>
      <c r="AI216" s="450">
        <f t="shared" si="180"/>
        <v>6760</v>
      </c>
      <c r="AJ216" s="452">
        <f t="shared" si="181"/>
        <v>6760</v>
      </c>
      <c r="AK216" s="453">
        <f t="shared" si="182"/>
        <v>0</v>
      </c>
      <c r="AL216" s="452">
        <f t="shared" si="183"/>
        <v>-6760</v>
      </c>
      <c r="AN216" s="448" t="s">
        <v>288</v>
      </c>
      <c r="AO216" s="461">
        <f t="shared" si="184"/>
        <v>0</v>
      </c>
      <c r="AP216" s="398">
        <v>44</v>
      </c>
      <c r="AQ216" s="398">
        <v>60</v>
      </c>
      <c r="AR216" s="450">
        <f t="shared" si="218"/>
        <v>104</v>
      </c>
      <c r="AS216" s="450">
        <f t="shared" si="186"/>
        <v>0</v>
      </c>
      <c r="AT216" s="450">
        <f t="shared" si="187"/>
        <v>0</v>
      </c>
      <c r="AU216" s="450">
        <f t="shared" si="188"/>
        <v>0</v>
      </c>
      <c r="AV216" s="452">
        <f t="shared" si="189"/>
        <v>0</v>
      </c>
      <c r="AW216" s="453">
        <f t="shared" si="190"/>
        <v>0</v>
      </c>
      <c r="AX216" s="452">
        <f t="shared" si="191"/>
        <v>-6760</v>
      </c>
    </row>
    <row r="217" spans="1:50" s="316" customFormat="1" ht="20.399999999999999">
      <c r="A217" s="394">
        <v>204</v>
      </c>
      <c r="B217" s="395"/>
      <c r="C217" s="396" t="s">
        <v>2569</v>
      </c>
      <c r="D217" s="395" t="s">
        <v>203</v>
      </c>
      <c r="E217" s="447">
        <v>1</v>
      </c>
      <c r="F217" s="398"/>
      <c r="G217" s="398"/>
      <c r="H217" s="399">
        <f t="shared" si="192"/>
        <v>0</v>
      </c>
      <c r="I217" s="399">
        <f t="shared" si="166"/>
        <v>0</v>
      </c>
      <c r="J217" s="399">
        <f t="shared" si="167"/>
        <v>0</v>
      </c>
      <c r="K217" s="400">
        <f t="shared" si="168"/>
        <v>0</v>
      </c>
      <c r="L217" s="401"/>
      <c r="M217" s="402"/>
      <c r="P217" s="448" t="s">
        <v>203</v>
      </c>
      <c r="Q217" s="461"/>
      <c r="R217" s="398">
        <v>18000</v>
      </c>
      <c r="S217" s="398">
        <v>0</v>
      </c>
      <c r="T217" s="450">
        <f t="shared" ref="T217:T218" si="258">SUM(R217:S217)</f>
        <v>18000</v>
      </c>
      <c r="U217" s="450">
        <f t="shared" si="170"/>
        <v>0</v>
      </c>
      <c r="V217" s="450">
        <f t="shared" si="171"/>
        <v>0</v>
      </c>
      <c r="W217" s="450">
        <f t="shared" si="172"/>
        <v>0</v>
      </c>
      <c r="X217" s="452">
        <f t="shared" si="173"/>
        <v>0</v>
      </c>
      <c r="Y217" s="453">
        <f t="shared" si="174"/>
        <v>1</v>
      </c>
      <c r="Z217" s="452">
        <f t="shared" si="175"/>
        <v>0</v>
      </c>
      <c r="AB217" s="448" t="s">
        <v>203</v>
      </c>
      <c r="AC217" s="461">
        <f t="shared" si="176"/>
        <v>1</v>
      </c>
      <c r="AD217" s="398">
        <v>18000</v>
      </c>
      <c r="AE217" s="398">
        <v>0</v>
      </c>
      <c r="AF217" s="450">
        <f t="shared" si="226"/>
        <v>18000</v>
      </c>
      <c r="AG217" s="450">
        <f t="shared" si="178"/>
        <v>18000</v>
      </c>
      <c r="AH217" s="450">
        <f t="shared" si="179"/>
        <v>0</v>
      </c>
      <c r="AI217" s="450">
        <f t="shared" si="180"/>
        <v>18000</v>
      </c>
      <c r="AJ217" s="452">
        <f t="shared" si="181"/>
        <v>18000</v>
      </c>
      <c r="AK217" s="453">
        <f t="shared" si="182"/>
        <v>0</v>
      </c>
      <c r="AL217" s="452">
        <f t="shared" si="183"/>
        <v>-18000</v>
      </c>
      <c r="AN217" s="448" t="s">
        <v>203</v>
      </c>
      <c r="AO217" s="461">
        <f t="shared" si="184"/>
        <v>0</v>
      </c>
      <c r="AP217" s="398">
        <v>18000</v>
      </c>
      <c r="AQ217" s="398">
        <v>0</v>
      </c>
      <c r="AR217" s="450">
        <f t="shared" si="218"/>
        <v>18000</v>
      </c>
      <c r="AS217" s="450">
        <f t="shared" si="186"/>
        <v>0</v>
      </c>
      <c r="AT217" s="450">
        <f t="shared" si="187"/>
        <v>0</v>
      </c>
      <c r="AU217" s="450">
        <f t="shared" si="188"/>
        <v>0</v>
      </c>
      <c r="AV217" s="452">
        <f t="shared" si="189"/>
        <v>0</v>
      </c>
      <c r="AW217" s="453">
        <f t="shared" si="190"/>
        <v>0</v>
      </c>
      <c r="AX217" s="452">
        <f t="shared" si="191"/>
        <v>-18000</v>
      </c>
    </row>
    <row r="218" spans="1:50" s="316" customFormat="1">
      <c r="A218" s="394">
        <v>205</v>
      </c>
      <c r="B218" s="395"/>
      <c r="C218" s="396" t="s">
        <v>2570</v>
      </c>
      <c r="D218" s="395" t="s">
        <v>203</v>
      </c>
      <c r="E218" s="447">
        <v>1</v>
      </c>
      <c r="F218" s="398"/>
      <c r="G218" s="398"/>
      <c r="H218" s="399">
        <f t="shared" si="192"/>
        <v>0</v>
      </c>
      <c r="I218" s="399">
        <f t="shared" si="166"/>
        <v>0</v>
      </c>
      <c r="J218" s="399">
        <f t="shared" si="167"/>
        <v>0</v>
      </c>
      <c r="K218" s="400">
        <f t="shared" si="168"/>
        <v>0</v>
      </c>
      <c r="L218" s="401"/>
      <c r="M218" s="402"/>
      <c r="P218" s="448" t="s">
        <v>203</v>
      </c>
      <c r="Q218" s="461"/>
      <c r="R218" s="398">
        <v>6000</v>
      </c>
      <c r="S218" s="398">
        <v>2000</v>
      </c>
      <c r="T218" s="450">
        <f t="shared" si="258"/>
        <v>8000</v>
      </c>
      <c r="U218" s="450">
        <f t="shared" si="170"/>
        <v>0</v>
      </c>
      <c r="V218" s="450">
        <f t="shared" si="171"/>
        <v>0</v>
      </c>
      <c r="W218" s="450">
        <f t="shared" si="172"/>
        <v>0</v>
      </c>
      <c r="X218" s="452">
        <f t="shared" si="173"/>
        <v>0</v>
      </c>
      <c r="Y218" s="453">
        <f t="shared" si="174"/>
        <v>1</v>
      </c>
      <c r="Z218" s="452">
        <f t="shared" si="175"/>
        <v>0</v>
      </c>
      <c r="AB218" s="448" t="s">
        <v>203</v>
      </c>
      <c r="AC218" s="461">
        <v>0</v>
      </c>
      <c r="AD218" s="398">
        <v>6000</v>
      </c>
      <c r="AE218" s="398">
        <v>2000</v>
      </c>
      <c r="AF218" s="450">
        <f t="shared" si="226"/>
        <v>8000</v>
      </c>
      <c r="AG218" s="450">
        <f t="shared" si="178"/>
        <v>0</v>
      </c>
      <c r="AH218" s="450">
        <f t="shared" si="179"/>
        <v>0</v>
      </c>
      <c r="AI218" s="450">
        <f t="shared" si="180"/>
        <v>0</v>
      </c>
      <c r="AJ218" s="452">
        <f t="shared" si="181"/>
        <v>0</v>
      </c>
      <c r="AK218" s="453">
        <f t="shared" si="182"/>
        <v>1</v>
      </c>
      <c r="AL218" s="452">
        <f t="shared" si="183"/>
        <v>0</v>
      </c>
      <c r="AN218" s="448" t="s">
        <v>203</v>
      </c>
      <c r="AO218" s="461">
        <v>0</v>
      </c>
      <c r="AP218" s="398">
        <v>6000</v>
      </c>
      <c r="AQ218" s="398">
        <v>2000</v>
      </c>
      <c r="AR218" s="450">
        <f t="shared" si="218"/>
        <v>8000</v>
      </c>
      <c r="AS218" s="450">
        <f t="shared" si="186"/>
        <v>0</v>
      </c>
      <c r="AT218" s="450">
        <f t="shared" si="187"/>
        <v>0</v>
      </c>
      <c r="AU218" s="450">
        <f t="shared" si="188"/>
        <v>0</v>
      </c>
      <c r="AV218" s="452">
        <f t="shared" si="189"/>
        <v>0</v>
      </c>
      <c r="AW218" s="453">
        <f t="shared" si="190"/>
        <v>1</v>
      </c>
      <c r="AX218" s="452">
        <f t="shared" si="191"/>
        <v>0</v>
      </c>
    </row>
    <row r="219" spans="1:50" s="316" customFormat="1" ht="20.399999999999999">
      <c r="A219" s="394">
        <v>206</v>
      </c>
      <c r="B219" s="395"/>
      <c r="C219" s="396" t="s">
        <v>2571</v>
      </c>
      <c r="D219" s="395" t="s">
        <v>288</v>
      </c>
      <c r="E219" s="447" t="s">
        <v>2083</v>
      </c>
      <c r="F219" s="398"/>
      <c r="G219" s="398"/>
      <c r="H219" s="399">
        <f t="shared" si="192"/>
        <v>0</v>
      </c>
      <c r="I219" s="399">
        <f t="shared" si="166"/>
        <v>0</v>
      </c>
      <c r="J219" s="399">
        <f t="shared" si="167"/>
        <v>0</v>
      </c>
      <c r="K219" s="400">
        <f t="shared" si="168"/>
        <v>0</v>
      </c>
      <c r="L219" s="401">
        <v>0</v>
      </c>
      <c r="M219" s="402"/>
      <c r="P219" s="448" t="s">
        <v>288</v>
      </c>
      <c r="Q219" s="404"/>
      <c r="R219" s="398">
        <v>300</v>
      </c>
      <c r="S219" s="398">
        <v>180</v>
      </c>
      <c r="T219" s="450">
        <f t="shared" ref="T219:T233" si="259">SUM(R219:S219)</f>
        <v>480</v>
      </c>
      <c r="U219" s="450">
        <f t="shared" si="170"/>
        <v>0</v>
      </c>
      <c r="V219" s="450">
        <f t="shared" si="171"/>
        <v>0</v>
      </c>
      <c r="W219" s="450">
        <f t="shared" si="172"/>
        <v>0</v>
      </c>
      <c r="X219" s="452">
        <f t="shared" si="173"/>
        <v>0</v>
      </c>
      <c r="Y219" s="453">
        <f t="shared" si="174"/>
        <v>40</v>
      </c>
      <c r="Z219" s="452">
        <f t="shared" si="175"/>
        <v>0</v>
      </c>
      <c r="AB219" s="448" t="s">
        <v>288</v>
      </c>
      <c r="AC219" s="461" t="str">
        <f t="shared" si="176"/>
        <v>40</v>
      </c>
      <c r="AD219" s="398">
        <v>300</v>
      </c>
      <c r="AE219" s="398">
        <v>180</v>
      </c>
      <c r="AF219" s="450">
        <f t="shared" si="226"/>
        <v>480</v>
      </c>
      <c r="AG219" s="450">
        <f t="shared" si="178"/>
        <v>12000</v>
      </c>
      <c r="AH219" s="450">
        <f t="shared" si="179"/>
        <v>7200</v>
      </c>
      <c r="AI219" s="450">
        <f t="shared" si="180"/>
        <v>19200</v>
      </c>
      <c r="AJ219" s="452">
        <f t="shared" si="181"/>
        <v>19200</v>
      </c>
      <c r="AK219" s="453">
        <f t="shared" si="182"/>
        <v>0</v>
      </c>
      <c r="AL219" s="452">
        <f t="shared" si="183"/>
        <v>-19200</v>
      </c>
      <c r="AN219" s="448" t="s">
        <v>288</v>
      </c>
      <c r="AO219" s="461">
        <f t="shared" ref="AO219:AO232" si="260">Q219</f>
        <v>0</v>
      </c>
      <c r="AP219" s="398">
        <v>300</v>
      </c>
      <c r="AQ219" s="398">
        <v>180</v>
      </c>
      <c r="AR219" s="450">
        <f t="shared" si="218"/>
        <v>480</v>
      </c>
      <c r="AS219" s="450">
        <f t="shared" si="186"/>
        <v>0</v>
      </c>
      <c r="AT219" s="450">
        <f t="shared" si="187"/>
        <v>0</v>
      </c>
      <c r="AU219" s="450">
        <f t="shared" si="188"/>
        <v>0</v>
      </c>
      <c r="AV219" s="452">
        <f t="shared" si="189"/>
        <v>0</v>
      </c>
      <c r="AW219" s="453">
        <f t="shared" si="190"/>
        <v>0</v>
      </c>
      <c r="AX219" s="452">
        <f t="shared" si="191"/>
        <v>-19200</v>
      </c>
    </row>
    <row r="220" spans="1:50" s="316" customFormat="1" ht="20.399999999999999">
      <c r="A220" s="394">
        <v>207</v>
      </c>
      <c r="B220" s="395"/>
      <c r="C220" s="396" t="s">
        <v>2572</v>
      </c>
      <c r="D220" s="395" t="s">
        <v>288</v>
      </c>
      <c r="E220" s="447" t="s">
        <v>2573</v>
      </c>
      <c r="F220" s="398"/>
      <c r="G220" s="398"/>
      <c r="H220" s="399">
        <f t="shared" si="192"/>
        <v>0</v>
      </c>
      <c r="I220" s="399">
        <f t="shared" si="166"/>
        <v>0</v>
      </c>
      <c r="J220" s="399">
        <f t="shared" si="167"/>
        <v>0</v>
      </c>
      <c r="K220" s="400">
        <f t="shared" si="168"/>
        <v>0</v>
      </c>
      <c r="L220" s="401">
        <v>0</v>
      </c>
      <c r="M220" s="402"/>
    </row>
    <row r="221" spans="1:50" s="316" customFormat="1" ht="20.399999999999999">
      <c r="A221" s="394">
        <v>208</v>
      </c>
      <c r="B221" s="395"/>
      <c r="C221" s="396" t="s">
        <v>2574</v>
      </c>
      <c r="D221" s="395" t="s">
        <v>288</v>
      </c>
      <c r="E221" s="447" t="s">
        <v>2575</v>
      </c>
      <c r="F221" s="398"/>
      <c r="G221" s="398"/>
      <c r="H221" s="399">
        <f t="shared" si="192"/>
        <v>0</v>
      </c>
      <c r="I221" s="399">
        <f t="shared" si="166"/>
        <v>0</v>
      </c>
      <c r="J221" s="399">
        <f t="shared" si="167"/>
        <v>0</v>
      </c>
      <c r="K221" s="400">
        <f t="shared" si="168"/>
        <v>0</v>
      </c>
      <c r="L221" s="401">
        <v>0</v>
      </c>
      <c r="M221" s="402"/>
      <c r="P221" s="448" t="s">
        <v>288</v>
      </c>
      <c r="Q221" s="404"/>
      <c r="R221" s="398">
        <v>1966</v>
      </c>
      <c r="S221" s="398">
        <v>580</v>
      </c>
      <c r="T221" s="450">
        <f t="shared" si="259"/>
        <v>2546</v>
      </c>
      <c r="U221" s="450">
        <f t="shared" si="170"/>
        <v>0</v>
      </c>
      <c r="V221" s="450">
        <f t="shared" si="171"/>
        <v>0</v>
      </c>
      <c r="W221" s="450">
        <f t="shared" si="172"/>
        <v>0</v>
      </c>
      <c r="X221" s="452">
        <f t="shared" si="173"/>
        <v>0</v>
      </c>
      <c r="Y221" s="453">
        <f t="shared" si="174"/>
        <v>211</v>
      </c>
      <c r="Z221" s="452">
        <f t="shared" si="175"/>
        <v>0</v>
      </c>
      <c r="AB221" s="448" t="s">
        <v>288</v>
      </c>
      <c r="AC221" s="461" t="str">
        <f t="shared" si="176"/>
        <v>211</v>
      </c>
      <c r="AD221" s="398">
        <v>1966</v>
      </c>
      <c r="AE221" s="398">
        <v>580</v>
      </c>
      <c r="AF221" s="450">
        <f t="shared" si="226"/>
        <v>2546</v>
      </c>
      <c r="AG221" s="450">
        <f t="shared" si="178"/>
        <v>414826</v>
      </c>
      <c r="AH221" s="450">
        <f t="shared" si="179"/>
        <v>122380</v>
      </c>
      <c r="AI221" s="450">
        <f t="shared" si="180"/>
        <v>537206</v>
      </c>
      <c r="AJ221" s="452">
        <f t="shared" si="181"/>
        <v>537206</v>
      </c>
      <c r="AK221" s="453">
        <f t="shared" si="182"/>
        <v>0</v>
      </c>
      <c r="AL221" s="452">
        <f t="shared" si="183"/>
        <v>-537206</v>
      </c>
      <c r="AN221" s="448" t="s">
        <v>288</v>
      </c>
      <c r="AO221" s="461">
        <f t="shared" si="260"/>
        <v>0</v>
      </c>
      <c r="AP221" s="398">
        <v>1966</v>
      </c>
      <c r="AQ221" s="398">
        <v>580</v>
      </c>
      <c r="AR221" s="450">
        <f t="shared" si="218"/>
        <v>2546</v>
      </c>
      <c r="AS221" s="450">
        <f t="shared" si="186"/>
        <v>0</v>
      </c>
      <c r="AT221" s="450">
        <f t="shared" si="187"/>
        <v>0</v>
      </c>
      <c r="AU221" s="450">
        <f t="shared" si="188"/>
        <v>0</v>
      </c>
      <c r="AV221" s="452">
        <f t="shared" si="189"/>
        <v>0</v>
      </c>
      <c r="AW221" s="453">
        <f t="shared" si="190"/>
        <v>0</v>
      </c>
      <c r="AX221" s="452">
        <f t="shared" si="191"/>
        <v>-537206</v>
      </c>
    </row>
    <row r="222" spans="1:50" s="316" customFormat="1" ht="20.399999999999999">
      <c r="A222" s="394">
        <v>209</v>
      </c>
      <c r="B222" s="395"/>
      <c r="C222" s="396" t="s">
        <v>2576</v>
      </c>
      <c r="D222" s="395" t="s">
        <v>288</v>
      </c>
      <c r="E222" s="447" t="s">
        <v>2230</v>
      </c>
      <c r="F222" s="398"/>
      <c r="G222" s="398"/>
      <c r="H222" s="399">
        <f t="shared" si="192"/>
        <v>0</v>
      </c>
      <c r="I222" s="399">
        <f t="shared" si="166"/>
        <v>0</v>
      </c>
      <c r="J222" s="399">
        <f t="shared" si="167"/>
        <v>0</v>
      </c>
      <c r="K222" s="400">
        <f t="shared" si="168"/>
        <v>0</v>
      </c>
      <c r="L222" s="401">
        <v>0</v>
      </c>
      <c r="M222" s="402"/>
    </row>
    <row r="223" spans="1:50" s="316" customFormat="1">
      <c r="A223" s="394">
        <v>210</v>
      </c>
      <c r="B223" s="395"/>
      <c r="C223" s="396" t="s">
        <v>2577</v>
      </c>
      <c r="D223" s="395" t="s">
        <v>288</v>
      </c>
      <c r="E223" s="447" t="s">
        <v>2578</v>
      </c>
      <c r="F223" s="398"/>
      <c r="G223" s="398"/>
      <c r="H223" s="399">
        <f t="shared" si="192"/>
        <v>0</v>
      </c>
      <c r="I223" s="399">
        <f t="shared" si="166"/>
        <v>0</v>
      </c>
      <c r="J223" s="399">
        <f t="shared" si="167"/>
        <v>0</v>
      </c>
      <c r="K223" s="400">
        <f t="shared" si="168"/>
        <v>0</v>
      </c>
      <c r="L223" s="401">
        <v>0</v>
      </c>
      <c r="M223" s="402"/>
      <c r="P223" s="448" t="s">
        <v>288</v>
      </c>
      <c r="Q223" s="404"/>
      <c r="R223" s="398">
        <v>180</v>
      </c>
      <c r="S223" s="398">
        <v>96</v>
      </c>
      <c r="T223" s="450">
        <f t="shared" si="259"/>
        <v>276</v>
      </c>
      <c r="U223" s="450">
        <f t="shared" si="170"/>
        <v>0</v>
      </c>
      <c r="V223" s="450">
        <f t="shared" si="171"/>
        <v>0</v>
      </c>
      <c r="W223" s="450">
        <f t="shared" si="172"/>
        <v>0</v>
      </c>
      <c r="X223" s="452">
        <f t="shared" si="173"/>
        <v>0</v>
      </c>
      <c r="Y223" s="453">
        <f t="shared" si="174"/>
        <v>66</v>
      </c>
      <c r="Z223" s="452">
        <f t="shared" si="175"/>
        <v>0</v>
      </c>
      <c r="AB223" s="448" t="s">
        <v>288</v>
      </c>
      <c r="AC223" s="461" t="str">
        <f t="shared" si="176"/>
        <v>66</v>
      </c>
      <c r="AD223" s="398">
        <v>180</v>
      </c>
      <c r="AE223" s="398">
        <v>96</v>
      </c>
      <c r="AF223" s="450">
        <f t="shared" si="226"/>
        <v>276</v>
      </c>
      <c r="AG223" s="450">
        <f t="shared" si="178"/>
        <v>11880</v>
      </c>
      <c r="AH223" s="450">
        <f t="shared" si="179"/>
        <v>6336</v>
      </c>
      <c r="AI223" s="450">
        <f t="shared" si="180"/>
        <v>18216</v>
      </c>
      <c r="AJ223" s="452">
        <f t="shared" si="181"/>
        <v>18216</v>
      </c>
      <c r="AK223" s="453">
        <f t="shared" si="182"/>
        <v>0</v>
      </c>
      <c r="AL223" s="452">
        <f t="shared" si="183"/>
        <v>-18216</v>
      </c>
      <c r="AN223" s="448" t="s">
        <v>288</v>
      </c>
      <c r="AO223" s="461">
        <f t="shared" si="260"/>
        <v>0</v>
      </c>
      <c r="AP223" s="398">
        <v>180</v>
      </c>
      <c r="AQ223" s="398">
        <v>96</v>
      </c>
      <c r="AR223" s="450">
        <f t="shared" si="218"/>
        <v>276</v>
      </c>
      <c r="AS223" s="450">
        <f t="shared" si="186"/>
        <v>0</v>
      </c>
      <c r="AT223" s="450">
        <f t="shared" si="187"/>
        <v>0</v>
      </c>
      <c r="AU223" s="450">
        <f t="shared" si="188"/>
        <v>0</v>
      </c>
      <c r="AV223" s="452">
        <f t="shared" si="189"/>
        <v>0</v>
      </c>
      <c r="AW223" s="453">
        <f t="shared" si="190"/>
        <v>0</v>
      </c>
      <c r="AX223" s="452">
        <f t="shared" si="191"/>
        <v>-18216</v>
      </c>
    </row>
    <row r="224" spans="1:50" s="316" customFormat="1">
      <c r="A224" s="394">
        <v>211</v>
      </c>
      <c r="B224" s="395"/>
      <c r="C224" s="396" t="s">
        <v>2579</v>
      </c>
      <c r="D224" s="395" t="s">
        <v>288</v>
      </c>
      <c r="E224" s="447" t="s">
        <v>2580</v>
      </c>
      <c r="F224" s="398"/>
      <c r="G224" s="398"/>
      <c r="H224" s="399">
        <f t="shared" si="192"/>
        <v>0</v>
      </c>
      <c r="I224" s="399">
        <f t="shared" si="166"/>
        <v>0</v>
      </c>
      <c r="J224" s="399">
        <f t="shared" si="167"/>
        <v>0</v>
      </c>
      <c r="K224" s="400">
        <f t="shared" si="168"/>
        <v>0</v>
      </c>
      <c r="L224" s="401">
        <v>0</v>
      </c>
      <c r="M224" s="402"/>
      <c r="P224" s="448" t="s">
        <v>288</v>
      </c>
      <c r="Q224" s="404"/>
      <c r="R224" s="398">
        <v>228</v>
      </c>
      <c r="S224" s="398">
        <v>96</v>
      </c>
      <c r="T224" s="450">
        <f t="shared" si="259"/>
        <v>324</v>
      </c>
      <c r="U224" s="450">
        <f t="shared" si="170"/>
        <v>0</v>
      </c>
      <c r="V224" s="450">
        <f t="shared" si="171"/>
        <v>0</v>
      </c>
      <c r="W224" s="450">
        <f t="shared" si="172"/>
        <v>0</v>
      </c>
      <c r="X224" s="452">
        <f t="shared" si="173"/>
        <v>0</v>
      </c>
      <c r="Y224" s="453">
        <f t="shared" si="174"/>
        <v>56</v>
      </c>
      <c r="Z224" s="452">
        <f t="shared" si="175"/>
        <v>0</v>
      </c>
      <c r="AB224" s="448" t="s">
        <v>288</v>
      </c>
      <c r="AC224" s="461" t="str">
        <f t="shared" si="176"/>
        <v>56</v>
      </c>
      <c r="AD224" s="398">
        <v>228</v>
      </c>
      <c r="AE224" s="398">
        <v>96</v>
      </c>
      <c r="AF224" s="450">
        <f t="shared" si="226"/>
        <v>324</v>
      </c>
      <c r="AG224" s="450">
        <f t="shared" si="178"/>
        <v>12768</v>
      </c>
      <c r="AH224" s="450">
        <f t="shared" si="179"/>
        <v>5376</v>
      </c>
      <c r="AI224" s="450">
        <f t="shared" si="180"/>
        <v>18144</v>
      </c>
      <c r="AJ224" s="452">
        <f t="shared" si="181"/>
        <v>18144</v>
      </c>
      <c r="AK224" s="453">
        <f t="shared" si="182"/>
        <v>0</v>
      </c>
      <c r="AL224" s="452">
        <f t="shared" si="183"/>
        <v>-18144</v>
      </c>
      <c r="AN224" s="448" t="s">
        <v>288</v>
      </c>
      <c r="AO224" s="461">
        <f t="shared" si="260"/>
        <v>0</v>
      </c>
      <c r="AP224" s="398">
        <v>228</v>
      </c>
      <c r="AQ224" s="398">
        <v>96</v>
      </c>
      <c r="AR224" s="450">
        <f t="shared" si="218"/>
        <v>324</v>
      </c>
      <c r="AS224" s="450">
        <f t="shared" si="186"/>
        <v>0</v>
      </c>
      <c r="AT224" s="450">
        <f t="shared" si="187"/>
        <v>0</v>
      </c>
      <c r="AU224" s="450">
        <f t="shared" si="188"/>
        <v>0</v>
      </c>
      <c r="AV224" s="452">
        <f t="shared" si="189"/>
        <v>0</v>
      </c>
      <c r="AW224" s="453">
        <f t="shared" si="190"/>
        <v>0</v>
      </c>
      <c r="AX224" s="452">
        <f t="shared" si="191"/>
        <v>-18144</v>
      </c>
    </row>
    <row r="225" spans="1:50" s="316" customFormat="1">
      <c r="A225" s="394">
        <v>212</v>
      </c>
      <c r="B225" s="395"/>
      <c r="C225" s="396" t="s">
        <v>2581</v>
      </c>
      <c r="D225" s="395" t="s">
        <v>288</v>
      </c>
      <c r="E225" s="447" t="s">
        <v>2582</v>
      </c>
      <c r="F225" s="398"/>
      <c r="G225" s="398"/>
      <c r="H225" s="399">
        <f t="shared" si="192"/>
        <v>0</v>
      </c>
      <c r="I225" s="399">
        <f t="shared" si="166"/>
        <v>0</v>
      </c>
      <c r="J225" s="399">
        <f t="shared" si="167"/>
        <v>0</v>
      </c>
      <c r="K225" s="400">
        <f t="shared" si="168"/>
        <v>0</v>
      </c>
      <c r="L225" s="401">
        <v>0</v>
      </c>
      <c r="M225" s="402"/>
      <c r="P225" s="448" t="s">
        <v>288</v>
      </c>
      <c r="Q225" s="404"/>
      <c r="R225" s="398">
        <v>336</v>
      </c>
      <c r="S225" s="398">
        <v>96</v>
      </c>
      <c r="T225" s="450">
        <f t="shared" si="259"/>
        <v>432</v>
      </c>
      <c r="U225" s="450">
        <f t="shared" si="170"/>
        <v>0</v>
      </c>
      <c r="V225" s="450">
        <f t="shared" si="171"/>
        <v>0</v>
      </c>
      <c r="W225" s="450">
        <f t="shared" si="172"/>
        <v>0</v>
      </c>
      <c r="X225" s="452">
        <f t="shared" si="173"/>
        <v>0</v>
      </c>
      <c r="Y225" s="453">
        <f t="shared" si="174"/>
        <v>53</v>
      </c>
      <c r="Z225" s="452">
        <f t="shared" si="175"/>
        <v>0</v>
      </c>
      <c r="AB225" s="448" t="s">
        <v>288</v>
      </c>
      <c r="AC225" s="461" t="str">
        <f t="shared" si="176"/>
        <v>53</v>
      </c>
      <c r="AD225" s="398">
        <v>336</v>
      </c>
      <c r="AE225" s="398">
        <v>96</v>
      </c>
      <c r="AF225" s="450">
        <f t="shared" ref="AF225:AF226" si="261">SUM(AD225:AE225)</f>
        <v>432</v>
      </c>
      <c r="AG225" s="450">
        <f t="shared" si="178"/>
        <v>17808</v>
      </c>
      <c r="AH225" s="450">
        <f t="shared" si="179"/>
        <v>5088</v>
      </c>
      <c r="AI225" s="450">
        <f t="shared" si="180"/>
        <v>22896</v>
      </c>
      <c r="AJ225" s="452">
        <f t="shared" si="181"/>
        <v>22896</v>
      </c>
      <c r="AK225" s="453">
        <f t="shared" si="182"/>
        <v>0</v>
      </c>
      <c r="AL225" s="452">
        <f t="shared" si="183"/>
        <v>-22896</v>
      </c>
      <c r="AN225" s="448" t="s">
        <v>288</v>
      </c>
      <c r="AO225" s="461">
        <f t="shared" si="260"/>
        <v>0</v>
      </c>
      <c r="AP225" s="398">
        <v>336</v>
      </c>
      <c r="AQ225" s="398">
        <v>96</v>
      </c>
      <c r="AR225" s="450">
        <f t="shared" si="218"/>
        <v>432</v>
      </c>
      <c r="AS225" s="450">
        <f t="shared" si="186"/>
        <v>0</v>
      </c>
      <c r="AT225" s="450">
        <f t="shared" si="187"/>
        <v>0</v>
      </c>
      <c r="AU225" s="450">
        <f t="shared" si="188"/>
        <v>0</v>
      </c>
      <c r="AV225" s="452">
        <f t="shared" si="189"/>
        <v>0</v>
      </c>
      <c r="AW225" s="453">
        <f t="shared" si="190"/>
        <v>0</v>
      </c>
      <c r="AX225" s="452">
        <f t="shared" si="191"/>
        <v>-22896</v>
      </c>
    </row>
    <row r="226" spans="1:50" s="316" customFormat="1">
      <c r="A226" s="394">
        <v>213</v>
      </c>
      <c r="B226" s="395"/>
      <c r="C226" s="396" t="s">
        <v>2583</v>
      </c>
      <c r="D226" s="395" t="s">
        <v>288</v>
      </c>
      <c r="E226" s="447" t="s">
        <v>2542</v>
      </c>
      <c r="F226" s="398"/>
      <c r="G226" s="398"/>
      <c r="H226" s="399">
        <f t="shared" si="192"/>
        <v>0</v>
      </c>
      <c r="I226" s="399">
        <f t="shared" si="166"/>
        <v>0</v>
      </c>
      <c r="J226" s="399">
        <f t="shared" si="167"/>
        <v>0</v>
      </c>
      <c r="K226" s="400">
        <f t="shared" si="168"/>
        <v>0</v>
      </c>
      <c r="L226" s="401">
        <v>0</v>
      </c>
      <c r="M226" s="402"/>
      <c r="P226" s="448" t="s">
        <v>288</v>
      </c>
      <c r="Q226" s="404"/>
      <c r="R226" s="398">
        <v>336</v>
      </c>
      <c r="S226" s="398">
        <v>96</v>
      </c>
      <c r="T226" s="450">
        <f t="shared" si="259"/>
        <v>432</v>
      </c>
      <c r="U226" s="450">
        <f t="shared" si="170"/>
        <v>0</v>
      </c>
      <c r="V226" s="450">
        <f t="shared" si="171"/>
        <v>0</v>
      </c>
      <c r="W226" s="450">
        <f t="shared" si="172"/>
        <v>0</v>
      </c>
      <c r="X226" s="452">
        <f t="shared" si="173"/>
        <v>0</v>
      </c>
      <c r="Y226" s="453">
        <f t="shared" si="174"/>
        <v>120</v>
      </c>
      <c r="Z226" s="452">
        <f t="shared" si="175"/>
        <v>0</v>
      </c>
      <c r="AB226" s="448" t="s">
        <v>288</v>
      </c>
      <c r="AC226" s="461" t="str">
        <f t="shared" si="176"/>
        <v>120</v>
      </c>
      <c r="AD226" s="398">
        <v>336</v>
      </c>
      <c r="AE226" s="398">
        <v>96</v>
      </c>
      <c r="AF226" s="450">
        <f t="shared" si="261"/>
        <v>432</v>
      </c>
      <c r="AG226" s="450">
        <f t="shared" si="178"/>
        <v>40320</v>
      </c>
      <c r="AH226" s="450">
        <f t="shared" si="179"/>
        <v>11520</v>
      </c>
      <c r="AI226" s="450">
        <f t="shared" si="180"/>
        <v>51840</v>
      </c>
      <c r="AJ226" s="452">
        <f t="shared" si="181"/>
        <v>51840</v>
      </c>
      <c r="AK226" s="453">
        <f t="shared" si="182"/>
        <v>0</v>
      </c>
      <c r="AL226" s="452">
        <f t="shared" si="183"/>
        <v>-51840</v>
      </c>
      <c r="AN226" s="448" t="s">
        <v>288</v>
      </c>
      <c r="AO226" s="461">
        <f t="shared" si="260"/>
        <v>0</v>
      </c>
      <c r="AP226" s="398">
        <v>336</v>
      </c>
      <c r="AQ226" s="398">
        <v>96</v>
      </c>
      <c r="AR226" s="450">
        <f t="shared" si="218"/>
        <v>432</v>
      </c>
      <c r="AS226" s="450">
        <f t="shared" si="186"/>
        <v>0</v>
      </c>
      <c r="AT226" s="450">
        <f t="shared" si="187"/>
        <v>0</v>
      </c>
      <c r="AU226" s="450">
        <f t="shared" si="188"/>
        <v>0</v>
      </c>
      <c r="AV226" s="452">
        <f t="shared" si="189"/>
        <v>0</v>
      </c>
      <c r="AW226" s="453">
        <f t="shared" si="190"/>
        <v>0</v>
      </c>
      <c r="AX226" s="452">
        <f t="shared" si="191"/>
        <v>-51840</v>
      </c>
    </row>
    <row r="227" spans="1:50" s="316" customFormat="1">
      <c r="A227" s="394">
        <v>214</v>
      </c>
      <c r="B227" s="395"/>
      <c r="C227" s="396" t="s">
        <v>2584</v>
      </c>
      <c r="D227" s="395" t="s">
        <v>288</v>
      </c>
      <c r="E227" s="447" t="s">
        <v>2230</v>
      </c>
      <c r="F227" s="398"/>
      <c r="G227" s="398"/>
      <c r="H227" s="399">
        <f t="shared" si="192"/>
        <v>0</v>
      </c>
      <c r="I227" s="399">
        <f t="shared" si="166"/>
        <v>0</v>
      </c>
      <c r="J227" s="399">
        <f t="shared" si="167"/>
        <v>0</v>
      </c>
      <c r="K227" s="400">
        <f t="shared" si="168"/>
        <v>0</v>
      </c>
      <c r="L227" s="401">
        <v>0</v>
      </c>
      <c r="M227" s="402"/>
      <c r="P227" s="448" t="s">
        <v>288</v>
      </c>
      <c r="Q227" s="404"/>
      <c r="R227" s="398">
        <v>336</v>
      </c>
      <c r="S227" s="398">
        <v>96</v>
      </c>
      <c r="T227" s="450">
        <f t="shared" si="259"/>
        <v>432</v>
      </c>
      <c r="U227" s="450">
        <f t="shared" si="170"/>
        <v>0</v>
      </c>
      <c r="V227" s="450">
        <f t="shared" si="171"/>
        <v>0</v>
      </c>
      <c r="W227" s="450">
        <f t="shared" si="172"/>
        <v>0</v>
      </c>
      <c r="X227" s="452">
        <f t="shared" si="173"/>
        <v>0</v>
      </c>
      <c r="Y227" s="453">
        <f t="shared" si="174"/>
        <v>30</v>
      </c>
      <c r="Z227" s="452">
        <f t="shared" si="175"/>
        <v>0</v>
      </c>
      <c r="AB227" s="448" t="s">
        <v>288</v>
      </c>
      <c r="AC227" s="461" t="str">
        <f t="shared" si="176"/>
        <v>30</v>
      </c>
      <c r="AD227" s="398">
        <v>336</v>
      </c>
      <c r="AE227" s="398">
        <v>96</v>
      </c>
      <c r="AF227" s="450">
        <f t="shared" si="226"/>
        <v>432</v>
      </c>
      <c r="AG227" s="450">
        <f t="shared" si="178"/>
        <v>10080</v>
      </c>
      <c r="AH227" s="450">
        <f t="shared" si="179"/>
        <v>2880</v>
      </c>
      <c r="AI227" s="450">
        <f t="shared" si="180"/>
        <v>12960</v>
      </c>
      <c r="AJ227" s="452">
        <f t="shared" si="181"/>
        <v>12960</v>
      </c>
      <c r="AK227" s="453">
        <f t="shared" si="182"/>
        <v>0</v>
      </c>
      <c r="AL227" s="452">
        <f t="shared" si="183"/>
        <v>-12960</v>
      </c>
      <c r="AN227" s="448" t="s">
        <v>288</v>
      </c>
      <c r="AO227" s="461">
        <f t="shared" si="260"/>
        <v>0</v>
      </c>
      <c r="AP227" s="398">
        <v>336</v>
      </c>
      <c r="AQ227" s="398">
        <v>96</v>
      </c>
      <c r="AR227" s="450">
        <f t="shared" si="218"/>
        <v>432</v>
      </c>
      <c r="AS227" s="450">
        <f t="shared" si="186"/>
        <v>0</v>
      </c>
      <c r="AT227" s="450">
        <f t="shared" si="187"/>
        <v>0</v>
      </c>
      <c r="AU227" s="450">
        <f t="shared" si="188"/>
        <v>0</v>
      </c>
      <c r="AV227" s="452">
        <f t="shared" si="189"/>
        <v>0</v>
      </c>
      <c r="AW227" s="453">
        <f t="shared" si="190"/>
        <v>0</v>
      </c>
      <c r="AX227" s="452">
        <f t="shared" si="191"/>
        <v>-12960</v>
      </c>
    </row>
    <row r="228" spans="1:50" s="316" customFormat="1">
      <c r="A228" s="394">
        <v>215</v>
      </c>
      <c r="B228" s="395"/>
      <c r="C228" s="396" t="s">
        <v>2585</v>
      </c>
      <c r="D228" s="395" t="s">
        <v>288</v>
      </c>
      <c r="E228" s="447" t="s">
        <v>2586</v>
      </c>
      <c r="F228" s="398"/>
      <c r="G228" s="398"/>
      <c r="H228" s="399">
        <f t="shared" si="192"/>
        <v>0</v>
      </c>
      <c r="I228" s="399">
        <f t="shared" si="166"/>
        <v>0</v>
      </c>
      <c r="J228" s="399">
        <f t="shared" si="167"/>
        <v>0</v>
      </c>
      <c r="K228" s="400">
        <f t="shared" si="168"/>
        <v>0</v>
      </c>
      <c r="L228" s="401">
        <v>0</v>
      </c>
      <c r="M228" s="402"/>
      <c r="P228" s="448" t="s">
        <v>288</v>
      </c>
      <c r="Q228" s="404"/>
      <c r="R228" s="398">
        <v>24</v>
      </c>
      <c r="S228" s="398">
        <v>84</v>
      </c>
      <c r="T228" s="450">
        <f t="shared" si="259"/>
        <v>108</v>
      </c>
      <c r="U228" s="450">
        <f t="shared" si="170"/>
        <v>0</v>
      </c>
      <c r="V228" s="450">
        <f t="shared" si="171"/>
        <v>0</v>
      </c>
      <c r="W228" s="450">
        <f t="shared" si="172"/>
        <v>0</v>
      </c>
      <c r="X228" s="452">
        <f t="shared" si="173"/>
        <v>0</v>
      </c>
      <c r="Y228" s="453">
        <f t="shared" si="174"/>
        <v>86</v>
      </c>
      <c r="Z228" s="452">
        <f t="shared" si="175"/>
        <v>0</v>
      </c>
      <c r="AB228" s="448" t="s">
        <v>288</v>
      </c>
      <c r="AC228" s="461" t="str">
        <f t="shared" si="176"/>
        <v>86</v>
      </c>
      <c r="AD228" s="398">
        <v>24</v>
      </c>
      <c r="AE228" s="398">
        <v>84</v>
      </c>
      <c r="AF228" s="450">
        <f t="shared" si="226"/>
        <v>108</v>
      </c>
      <c r="AG228" s="450">
        <f t="shared" si="178"/>
        <v>2064</v>
      </c>
      <c r="AH228" s="450">
        <f t="shared" si="179"/>
        <v>7224</v>
      </c>
      <c r="AI228" s="450">
        <f t="shared" si="180"/>
        <v>9288</v>
      </c>
      <c r="AJ228" s="452">
        <f t="shared" si="181"/>
        <v>9288</v>
      </c>
      <c r="AK228" s="453">
        <f t="shared" si="182"/>
        <v>0</v>
      </c>
      <c r="AL228" s="452">
        <f t="shared" si="183"/>
        <v>-9288</v>
      </c>
      <c r="AN228" s="448" t="s">
        <v>288</v>
      </c>
      <c r="AO228" s="461">
        <f t="shared" si="260"/>
        <v>0</v>
      </c>
      <c r="AP228" s="398">
        <v>24</v>
      </c>
      <c r="AQ228" s="398">
        <v>84</v>
      </c>
      <c r="AR228" s="450">
        <f t="shared" si="218"/>
        <v>108</v>
      </c>
      <c r="AS228" s="450">
        <f t="shared" si="186"/>
        <v>0</v>
      </c>
      <c r="AT228" s="450">
        <f t="shared" si="187"/>
        <v>0</v>
      </c>
      <c r="AU228" s="450">
        <f t="shared" si="188"/>
        <v>0</v>
      </c>
      <c r="AV228" s="452">
        <f t="shared" si="189"/>
        <v>0</v>
      </c>
      <c r="AW228" s="453">
        <f t="shared" si="190"/>
        <v>0</v>
      </c>
      <c r="AX228" s="452">
        <f t="shared" si="191"/>
        <v>-9288</v>
      </c>
    </row>
    <row r="229" spans="1:50" s="316" customFormat="1">
      <c r="A229" s="394">
        <v>216</v>
      </c>
      <c r="B229" s="395"/>
      <c r="C229" s="396" t="s">
        <v>2587</v>
      </c>
      <c r="D229" s="395" t="s">
        <v>248</v>
      </c>
      <c r="E229" s="447" t="s">
        <v>531</v>
      </c>
      <c r="F229" s="398"/>
      <c r="G229" s="398"/>
      <c r="H229" s="399">
        <f t="shared" si="192"/>
        <v>0</v>
      </c>
      <c r="I229" s="399">
        <f t="shared" si="166"/>
        <v>0</v>
      </c>
      <c r="J229" s="399">
        <f t="shared" si="167"/>
        <v>0</v>
      </c>
      <c r="K229" s="400">
        <f t="shared" si="168"/>
        <v>0</v>
      </c>
      <c r="L229" s="401">
        <v>0</v>
      </c>
      <c r="M229" s="402"/>
      <c r="P229" s="448" t="s">
        <v>248</v>
      </c>
      <c r="Q229" s="404"/>
      <c r="R229" s="398">
        <v>656</v>
      </c>
      <c r="S229" s="398">
        <v>180</v>
      </c>
      <c r="T229" s="450">
        <f t="shared" si="259"/>
        <v>836</v>
      </c>
      <c r="U229" s="450">
        <f t="shared" si="170"/>
        <v>0</v>
      </c>
      <c r="V229" s="450">
        <f t="shared" si="171"/>
        <v>0</v>
      </c>
      <c r="W229" s="450">
        <f t="shared" si="172"/>
        <v>0</v>
      </c>
      <c r="X229" s="452">
        <f t="shared" si="173"/>
        <v>0</v>
      </c>
      <c r="Y229" s="453">
        <f t="shared" si="174"/>
        <v>20</v>
      </c>
      <c r="Z229" s="452">
        <f t="shared" si="175"/>
        <v>0</v>
      </c>
      <c r="AB229" s="448" t="s">
        <v>248</v>
      </c>
      <c r="AC229" s="461" t="str">
        <f t="shared" si="176"/>
        <v>20</v>
      </c>
      <c r="AD229" s="398">
        <v>656</v>
      </c>
      <c r="AE229" s="398">
        <v>180</v>
      </c>
      <c r="AF229" s="450">
        <f t="shared" si="226"/>
        <v>836</v>
      </c>
      <c r="AG229" s="450">
        <f t="shared" si="178"/>
        <v>13120</v>
      </c>
      <c r="AH229" s="450">
        <f t="shared" si="179"/>
        <v>3600</v>
      </c>
      <c r="AI229" s="450">
        <f t="shared" si="180"/>
        <v>16720</v>
      </c>
      <c r="AJ229" s="452">
        <f t="shared" si="181"/>
        <v>16720</v>
      </c>
      <c r="AK229" s="453">
        <f t="shared" si="182"/>
        <v>0</v>
      </c>
      <c r="AL229" s="452">
        <f t="shared" si="183"/>
        <v>-16720</v>
      </c>
      <c r="AN229" s="448" t="s">
        <v>248</v>
      </c>
      <c r="AO229" s="461">
        <f t="shared" si="260"/>
        <v>0</v>
      </c>
      <c r="AP229" s="398">
        <v>656</v>
      </c>
      <c r="AQ229" s="398">
        <v>180</v>
      </c>
      <c r="AR229" s="450">
        <f t="shared" si="218"/>
        <v>836</v>
      </c>
      <c r="AS229" s="450">
        <f t="shared" si="186"/>
        <v>0</v>
      </c>
      <c r="AT229" s="450">
        <f t="shared" si="187"/>
        <v>0</v>
      </c>
      <c r="AU229" s="450">
        <f t="shared" si="188"/>
        <v>0</v>
      </c>
      <c r="AV229" s="452">
        <f t="shared" si="189"/>
        <v>0</v>
      </c>
      <c r="AW229" s="453">
        <f t="shared" si="190"/>
        <v>0</v>
      </c>
      <c r="AX229" s="452">
        <f t="shared" si="191"/>
        <v>-16720</v>
      </c>
    </row>
    <row r="230" spans="1:50" s="316" customFormat="1">
      <c r="A230" s="394">
        <v>217</v>
      </c>
      <c r="B230" s="395"/>
      <c r="C230" s="396" t="s">
        <v>2588</v>
      </c>
      <c r="D230" s="395" t="s">
        <v>2414</v>
      </c>
      <c r="E230" s="447" t="s">
        <v>2589</v>
      </c>
      <c r="F230" s="398"/>
      <c r="G230" s="398"/>
      <c r="H230" s="399">
        <f t="shared" si="192"/>
        <v>0</v>
      </c>
      <c r="I230" s="399">
        <f t="shared" si="166"/>
        <v>0</v>
      </c>
      <c r="J230" s="399">
        <f t="shared" si="167"/>
        <v>0</v>
      </c>
      <c r="K230" s="400">
        <f t="shared" si="168"/>
        <v>0</v>
      </c>
      <c r="L230" s="401">
        <v>0</v>
      </c>
      <c r="M230" s="402"/>
      <c r="P230" s="448" t="s">
        <v>2414</v>
      </c>
      <c r="Q230" s="404"/>
      <c r="R230" s="398">
        <v>3</v>
      </c>
      <c r="S230" s="398">
        <v>4</v>
      </c>
      <c r="T230" s="450">
        <f t="shared" si="259"/>
        <v>7</v>
      </c>
      <c r="U230" s="450">
        <f t="shared" si="170"/>
        <v>0</v>
      </c>
      <c r="V230" s="450">
        <f t="shared" si="171"/>
        <v>0</v>
      </c>
      <c r="W230" s="450">
        <f t="shared" si="172"/>
        <v>0</v>
      </c>
      <c r="X230" s="452">
        <f t="shared" si="173"/>
        <v>0</v>
      </c>
      <c r="Y230" s="453">
        <f t="shared" si="174"/>
        <v>500</v>
      </c>
      <c r="Z230" s="452">
        <f t="shared" si="175"/>
        <v>0</v>
      </c>
      <c r="AB230" s="448" t="s">
        <v>2414</v>
      </c>
      <c r="AC230" s="461" t="str">
        <f t="shared" si="176"/>
        <v>500</v>
      </c>
      <c r="AD230" s="398">
        <v>3</v>
      </c>
      <c r="AE230" s="398">
        <v>4</v>
      </c>
      <c r="AF230" s="450">
        <f t="shared" si="226"/>
        <v>7</v>
      </c>
      <c r="AG230" s="450">
        <f t="shared" si="178"/>
        <v>1500</v>
      </c>
      <c r="AH230" s="450">
        <f t="shared" si="179"/>
        <v>2000</v>
      </c>
      <c r="AI230" s="450">
        <f t="shared" si="180"/>
        <v>3500</v>
      </c>
      <c r="AJ230" s="452">
        <f t="shared" si="181"/>
        <v>3500</v>
      </c>
      <c r="AK230" s="453">
        <f t="shared" si="182"/>
        <v>0</v>
      </c>
      <c r="AL230" s="452">
        <f t="shared" si="183"/>
        <v>-3500</v>
      </c>
      <c r="AN230" s="448" t="s">
        <v>2414</v>
      </c>
      <c r="AO230" s="461">
        <f t="shared" si="260"/>
        <v>0</v>
      </c>
      <c r="AP230" s="398">
        <v>3</v>
      </c>
      <c r="AQ230" s="398">
        <v>4</v>
      </c>
      <c r="AR230" s="450">
        <f t="shared" si="218"/>
        <v>7</v>
      </c>
      <c r="AS230" s="450">
        <f t="shared" si="186"/>
        <v>0</v>
      </c>
      <c r="AT230" s="450">
        <f t="shared" si="187"/>
        <v>0</v>
      </c>
      <c r="AU230" s="450">
        <f t="shared" si="188"/>
        <v>0</v>
      </c>
      <c r="AV230" s="452">
        <f t="shared" si="189"/>
        <v>0</v>
      </c>
      <c r="AW230" s="453">
        <f t="shared" si="190"/>
        <v>0</v>
      </c>
      <c r="AX230" s="452">
        <f t="shared" si="191"/>
        <v>-3500</v>
      </c>
    </row>
    <row r="231" spans="1:50" s="316" customFormat="1">
      <c r="A231" s="394">
        <v>218</v>
      </c>
      <c r="B231" s="395"/>
      <c r="C231" s="396" t="s">
        <v>2590</v>
      </c>
      <c r="D231" s="395" t="s">
        <v>203</v>
      </c>
      <c r="E231" s="447" t="s">
        <v>2591</v>
      </c>
      <c r="F231" s="398"/>
      <c r="G231" s="398"/>
      <c r="H231" s="399">
        <f t="shared" si="192"/>
        <v>0</v>
      </c>
      <c r="I231" s="399">
        <f t="shared" si="166"/>
        <v>0</v>
      </c>
      <c r="J231" s="399">
        <f t="shared" si="167"/>
        <v>0</v>
      </c>
      <c r="K231" s="400">
        <f t="shared" si="168"/>
        <v>0</v>
      </c>
      <c r="L231" s="401">
        <v>0</v>
      </c>
      <c r="M231" s="402"/>
      <c r="P231" s="448" t="s">
        <v>203</v>
      </c>
      <c r="Q231" s="404"/>
      <c r="R231" s="398">
        <v>54000</v>
      </c>
      <c r="S231" s="398">
        <v>30000</v>
      </c>
      <c r="T231" s="450">
        <f t="shared" si="259"/>
        <v>84000</v>
      </c>
      <c r="U231" s="450">
        <f t="shared" si="170"/>
        <v>0</v>
      </c>
      <c r="V231" s="450">
        <f t="shared" si="171"/>
        <v>0</v>
      </c>
      <c r="W231" s="450">
        <f t="shared" si="172"/>
        <v>0</v>
      </c>
      <c r="X231" s="452">
        <f t="shared" si="173"/>
        <v>0</v>
      </c>
      <c r="Y231" s="453">
        <f t="shared" si="174"/>
        <v>22</v>
      </c>
      <c r="Z231" s="452">
        <f t="shared" si="175"/>
        <v>0</v>
      </c>
      <c r="AB231" s="448" t="s">
        <v>203</v>
      </c>
      <c r="AC231" s="461" t="str">
        <f t="shared" si="176"/>
        <v>22</v>
      </c>
      <c r="AD231" s="398">
        <v>54000</v>
      </c>
      <c r="AE231" s="398">
        <v>30000</v>
      </c>
      <c r="AF231" s="450">
        <f t="shared" si="226"/>
        <v>84000</v>
      </c>
      <c r="AG231" s="450">
        <f t="shared" si="178"/>
        <v>1188000</v>
      </c>
      <c r="AH231" s="450">
        <f t="shared" si="179"/>
        <v>660000</v>
      </c>
      <c r="AI231" s="450">
        <f t="shared" si="180"/>
        <v>1848000</v>
      </c>
      <c r="AJ231" s="452">
        <f t="shared" si="181"/>
        <v>1848000</v>
      </c>
      <c r="AK231" s="453">
        <f t="shared" si="182"/>
        <v>0</v>
      </c>
      <c r="AL231" s="452">
        <f t="shared" si="183"/>
        <v>-1848000</v>
      </c>
      <c r="AN231" s="448" t="s">
        <v>203</v>
      </c>
      <c r="AO231" s="461">
        <f t="shared" si="260"/>
        <v>0</v>
      </c>
      <c r="AP231" s="398">
        <v>54000</v>
      </c>
      <c r="AQ231" s="398">
        <v>30000</v>
      </c>
      <c r="AR231" s="450">
        <f t="shared" si="218"/>
        <v>84000</v>
      </c>
      <c r="AS231" s="450">
        <f t="shared" si="186"/>
        <v>0</v>
      </c>
      <c r="AT231" s="450">
        <f t="shared" si="187"/>
        <v>0</v>
      </c>
      <c r="AU231" s="450">
        <f t="shared" si="188"/>
        <v>0</v>
      </c>
      <c r="AV231" s="452">
        <f t="shared" si="189"/>
        <v>0</v>
      </c>
      <c r="AW231" s="453">
        <f t="shared" si="190"/>
        <v>0</v>
      </c>
      <c r="AX231" s="452">
        <f t="shared" si="191"/>
        <v>-1848000</v>
      </c>
    </row>
    <row r="232" spans="1:50" s="316" customFormat="1">
      <c r="A232" s="394">
        <v>219</v>
      </c>
      <c r="B232" s="395"/>
      <c r="C232" s="396" t="s">
        <v>2592</v>
      </c>
      <c r="D232" s="395" t="s">
        <v>203</v>
      </c>
      <c r="E232" s="447">
        <v>1</v>
      </c>
      <c r="F232" s="398"/>
      <c r="G232" s="398"/>
      <c r="H232" s="399">
        <f t="shared" si="192"/>
        <v>0</v>
      </c>
      <c r="I232" s="399">
        <f t="shared" si="166"/>
        <v>0</v>
      </c>
      <c r="J232" s="399">
        <f t="shared" si="167"/>
        <v>0</v>
      </c>
      <c r="K232" s="400">
        <f t="shared" si="168"/>
        <v>0</v>
      </c>
      <c r="L232" s="401">
        <v>0</v>
      </c>
      <c r="M232" s="402"/>
      <c r="P232" s="448" t="s">
        <v>203</v>
      </c>
      <c r="Q232" s="404"/>
      <c r="R232" s="398">
        <v>30000</v>
      </c>
      <c r="S232" s="398">
        <v>18000</v>
      </c>
      <c r="T232" s="450">
        <f t="shared" si="259"/>
        <v>48000</v>
      </c>
      <c r="U232" s="450">
        <f t="shared" si="170"/>
        <v>0</v>
      </c>
      <c r="V232" s="450">
        <f t="shared" si="171"/>
        <v>0</v>
      </c>
      <c r="W232" s="450">
        <f t="shared" si="172"/>
        <v>0</v>
      </c>
      <c r="X232" s="452">
        <f t="shared" si="173"/>
        <v>0</v>
      </c>
      <c r="Y232" s="453">
        <f t="shared" si="174"/>
        <v>1</v>
      </c>
      <c r="Z232" s="452">
        <f t="shared" si="175"/>
        <v>0</v>
      </c>
      <c r="AB232" s="448" t="s">
        <v>203</v>
      </c>
      <c r="AC232" s="461">
        <f t="shared" si="176"/>
        <v>1</v>
      </c>
      <c r="AD232" s="398">
        <v>30000</v>
      </c>
      <c r="AE232" s="398">
        <v>18000</v>
      </c>
      <c r="AF232" s="450">
        <f t="shared" si="226"/>
        <v>48000</v>
      </c>
      <c r="AG232" s="450">
        <f t="shared" si="178"/>
        <v>30000</v>
      </c>
      <c r="AH232" s="450">
        <f t="shared" si="179"/>
        <v>18000</v>
      </c>
      <c r="AI232" s="450">
        <f t="shared" si="180"/>
        <v>48000</v>
      </c>
      <c r="AJ232" s="452">
        <f t="shared" si="181"/>
        <v>48000</v>
      </c>
      <c r="AK232" s="453">
        <f t="shared" si="182"/>
        <v>0</v>
      </c>
      <c r="AL232" s="452">
        <f t="shared" si="183"/>
        <v>-48000</v>
      </c>
      <c r="AN232" s="448" t="s">
        <v>203</v>
      </c>
      <c r="AO232" s="461">
        <f t="shared" si="260"/>
        <v>0</v>
      </c>
      <c r="AP232" s="398">
        <v>30000</v>
      </c>
      <c r="AQ232" s="398">
        <v>18000</v>
      </c>
      <c r="AR232" s="450">
        <f t="shared" si="218"/>
        <v>48000</v>
      </c>
      <c r="AS232" s="450">
        <f t="shared" si="186"/>
        <v>0</v>
      </c>
      <c r="AT232" s="450">
        <f t="shared" si="187"/>
        <v>0</v>
      </c>
      <c r="AU232" s="450">
        <f t="shared" si="188"/>
        <v>0</v>
      </c>
      <c r="AV232" s="452">
        <f t="shared" si="189"/>
        <v>0</v>
      </c>
      <c r="AW232" s="453">
        <f t="shared" si="190"/>
        <v>0</v>
      </c>
      <c r="AX232" s="452">
        <f t="shared" si="191"/>
        <v>-48000</v>
      </c>
    </row>
    <row r="233" spans="1:50" s="316" customFormat="1" ht="40.799999999999997">
      <c r="A233" s="394">
        <v>220</v>
      </c>
      <c r="B233" s="407"/>
      <c r="C233" s="408" t="s">
        <v>2593</v>
      </c>
      <c r="D233" s="407" t="s">
        <v>2414</v>
      </c>
      <c r="E233" s="459" t="s">
        <v>488</v>
      </c>
      <c r="F233" s="410"/>
      <c r="G233" s="410"/>
      <c r="H233" s="412">
        <f t="shared" si="192"/>
        <v>0</v>
      </c>
      <c r="I233" s="412">
        <f t="shared" si="166"/>
        <v>0</v>
      </c>
      <c r="J233" s="412">
        <f t="shared" si="167"/>
        <v>0</v>
      </c>
      <c r="K233" s="413">
        <f t="shared" si="168"/>
        <v>0</v>
      </c>
      <c r="L233" s="414">
        <v>0</v>
      </c>
      <c r="M233" s="415"/>
      <c r="P233" s="463" t="s">
        <v>2414</v>
      </c>
      <c r="Q233" s="464"/>
      <c r="R233" s="465">
        <v>10200</v>
      </c>
      <c r="S233" s="465">
        <v>1800</v>
      </c>
      <c r="T233" s="466">
        <f t="shared" si="259"/>
        <v>12000</v>
      </c>
      <c r="U233" s="466">
        <f t="shared" si="170"/>
        <v>0</v>
      </c>
      <c r="V233" s="466">
        <f t="shared" si="171"/>
        <v>0</v>
      </c>
      <c r="W233" s="466">
        <f t="shared" si="172"/>
        <v>0</v>
      </c>
      <c r="X233" s="452">
        <f t="shared" si="173"/>
        <v>0</v>
      </c>
      <c r="Y233" s="453">
        <f t="shared" si="174"/>
        <v>3</v>
      </c>
      <c r="Z233" s="452">
        <f t="shared" si="175"/>
        <v>0</v>
      </c>
      <c r="AB233" s="463" t="s">
        <v>2414</v>
      </c>
      <c r="AC233" s="461">
        <v>0</v>
      </c>
      <c r="AD233" s="465">
        <v>10200</v>
      </c>
      <c r="AE233" s="465">
        <v>1800</v>
      </c>
      <c r="AF233" s="466">
        <f t="shared" ref="AF233" si="262">SUM(AD233:AE233)</f>
        <v>12000</v>
      </c>
      <c r="AG233" s="466">
        <f t="shared" si="178"/>
        <v>0</v>
      </c>
      <c r="AH233" s="466">
        <f t="shared" si="179"/>
        <v>0</v>
      </c>
      <c r="AI233" s="466">
        <f t="shared" si="180"/>
        <v>0</v>
      </c>
      <c r="AJ233" s="452">
        <f t="shared" si="181"/>
        <v>0</v>
      </c>
      <c r="AK233" s="453">
        <f t="shared" si="182"/>
        <v>3</v>
      </c>
      <c r="AL233" s="452">
        <f t="shared" si="183"/>
        <v>0</v>
      </c>
      <c r="AN233" s="463" t="s">
        <v>2414</v>
      </c>
      <c r="AO233" s="461">
        <v>0</v>
      </c>
      <c r="AP233" s="465">
        <v>10200</v>
      </c>
      <c r="AQ233" s="465">
        <v>1800</v>
      </c>
      <c r="AR233" s="466">
        <f t="shared" si="218"/>
        <v>12000</v>
      </c>
      <c r="AS233" s="466">
        <f t="shared" si="186"/>
        <v>0</v>
      </c>
      <c r="AT233" s="466">
        <f t="shared" si="187"/>
        <v>0</v>
      </c>
      <c r="AU233" s="466">
        <f t="shared" si="188"/>
        <v>0</v>
      </c>
      <c r="AV233" s="452">
        <f t="shared" si="189"/>
        <v>0</v>
      </c>
      <c r="AW233" s="453">
        <f t="shared" si="190"/>
        <v>3</v>
      </c>
      <c r="AX233" s="452">
        <f t="shared" si="191"/>
        <v>0</v>
      </c>
    </row>
    <row r="234" spans="1:50" s="316" customFormat="1">
      <c r="A234" s="422">
        <v>221</v>
      </c>
      <c r="B234" s="423" t="s">
        <v>2594</v>
      </c>
      <c r="C234" s="423" t="s">
        <v>2595</v>
      </c>
      <c r="D234" s="424"/>
      <c r="E234" s="425"/>
      <c r="F234" s="426"/>
      <c r="G234" s="426"/>
      <c r="H234" s="427"/>
      <c r="I234" s="427">
        <f>SUBTOTAL(9,I235:I235)</f>
        <v>0</v>
      </c>
      <c r="J234" s="427">
        <f>SUBTOTAL(9,J235:J235)</f>
        <v>0</v>
      </c>
      <c r="K234" s="428">
        <f>SUBTOTAL(9,K235:K235)</f>
        <v>0</v>
      </c>
      <c r="L234" s="467"/>
      <c r="M234" s="467"/>
      <c r="P234" s="468"/>
      <c r="Q234" s="469"/>
      <c r="R234" s="470"/>
      <c r="S234" s="470"/>
      <c r="T234" s="467"/>
      <c r="U234" s="467">
        <f>SUBTOTAL(9,U235:U235)</f>
        <v>0</v>
      </c>
      <c r="V234" s="467">
        <f>SUBTOTAL(9,V235:V235)</f>
        <v>0</v>
      </c>
      <c r="W234" s="467">
        <f>SUBTOTAL(9,W235:W235)</f>
        <v>0</v>
      </c>
      <c r="X234" s="467">
        <f>SUBTOTAL(9,X235:X235)</f>
        <v>0</v>
      </c>
      <c r="Y234" s="467"/>
      <c r="Z234" s="467">
        <f>SUBTOTAL(9,Z235:Z235)</f>
        <v>0</v>
      </c>
      <c r="AB234" s="468"/>
      <c r="AC234" s="469"/>
      <c r="AD234" s="470"/>
      <c r="AE234" s="470"/>
      <c r="AF234" s="467"/>
      <c r="AG234" s="467">
        <f>SUBTOTAL(9,AG235:AG235)</f>
        <v>0</v>
      </c>
      <c r="AH234" s="467">
        <f>SUBTOTAL(9,AH235:AH235)</f>
        <v>0</v>
      </c>
      <c r="AI234" s="467">
        <f>SUBTOTAL(9,AI235:AI235)</f>
        <v>0</v>
      </c>
      <c r="AJ234" s="467">
        <f>SUBTOTAL(9,AJ235:AJ235)</f>
        <v>0</v>
      </c>
      <c r="AK234" s="467"/>
      <c r="AL234" s="467">
        <f>SUBTOTAL(9,AL235:AL235)</f>
        <v>0</v>
      </c>
      <c r="AN234" s="468"/>
      <c r="AO234" s="469"/>
      <c r="AP234" s="470"/>
      <c r="AQ234" s="470"/>
      <c r="AR234" s="467"/>
      <c r="AS234" s="467">
        <f>SUBTOTAL(9,AS235:AS235)</f>
        <v>6000</v>
      </c>
      <c r="AT234" s="467">
        <f>SUBTOTAL(9,AT235:AT235)</f>
        <v>1200</v>
      </c>
      <c r="AU234" s="467">
        <f>SUBTOTAL(9,AU235:AU235)</f>
        <v>7200</v>
      </c>
      <c r="AV234" s="467">
        <f>SUBTOTAL(9,AV235:AV235)</f>
        <v>7200</v>
      </c>
      <c r="AW234" s="467"/>
      <c r="AX234" s="467">
        <f>SUBTOTAL(9,AX235:AX235)</f>
        <v>-7200</v>
      </c>
    </row>
    <row r="235" spans="1:50" s="316" customFormat="1">
      <c r="A235" s="471">
        <v>222</v>
      </c>
      <c r="B235" s="472"/>
      <c r="C235" s="473" t="s">
        <v>2596</v>
      </c>
      <c r="D235" s="472" t="s">
        <v>2364</v>
      </c>
      <c r="E235" s="474">
        <v>1</v>
      </c>
      <c r="F235" s="475"/>
      <c r="G235" s="475"/>
      <c r="H235" s="476">
        <f t="shared" ref="H235" si="263">SUM(F235:G235)</f>
        <v>0</v>
      </c>
      <c r="I235" s="476">
        <f t="shared" ref="I235" si="264">ROUND(E235*F235,2)</f>
        <v>0</v>
      </c>
      <c r="J235" s="476">
        <f t="shared" ref="J235" si="265">ROUND(E235*G235,2)</f>
        <v>0</v>
      </c>
      <c r="K235" s="477">
        <f t="shared" ref="K235" si="266">ROUND(E235*H235,2)</f>
        <v>0</v>
      </c>
      <c r="L235" s="401">
        <v>0</v>
      </c>
      <c r="M235" s="402"/>
      <c r="P235" s="448" t="s">
        <v>2364</v>
      </c>
      <c r="Q235" s="449"/>
      <c r="R235" s="398">
        <v>6000</v>
      </c>
      <c r="S235" s="398">
        <v>1200</v>
      </c>
      <c r="T235" s="450">
        <f t="shared" ref="T235" si="267">SUM(R235:S235)</f>
        <v>7200</v>
      </c>
      <c r="U235" s="450">
        <f t="shared" ref="U235" si="268">ROUND(Q235*R235,2)</f>
        <v>0</v>
      </c>
      <c r="V235" s="450">
        <f t="shared" ref="V235" si="269">ROUND(Q235*S235,2)</f>
        <v>0</v>
      </c>
      <c r="W235" s="450">
        <f t="shared" ref="W235" si="270">ROUND(Q235*T235,2)</f>
        <v>0</v>
      </c>
      <c r="X235" s="452">
        <f>W235</f>
        <v>0</v>
      </c>
      <c r="Y235" s="453">
        <f>E235-Q235</f>
        <v>1</v>
      </c>
      <c r="Z235" s="452">
        <f>K235-X235</f>
        <v>0</v>
      </c>
      <c r="AB235" s="448" t="s">
        <v>2364</v>
      </c>
      <c r="AC235" s="449">
        <v>0</v>
      </c>
      <c r="AD235" s="398">
        <v>6000</v>
      </c>
      <c r="AE235" s="398">
        <v>1200</v>
      </c>
      <c r="AF235" s="450">
        <f t="shared" ref="AF235" si="271">SUM(AD235:AE235)</f>
        <v>7200</v>
      </c>
      <c r="AG235" s="450">
        <f t="shared" ref="AG235" si="272">ROUND(AC235*AD235,2)</f>
        <v>0</v>
      </c>
      <c r="AH235" s="450">
        <f t="shared" ref="AH235" si="273">ROUND(AC235*AE235,2)</f>
        <v>0</v>
      </c>
      <c r="AI235" s="450">
        <f t="shared" ref="AI235" si="274">ROUND(AC235*AF235,2)</f>
        <v>0</v>
      </c>
      <c r="AJ235" s="452">
        <f>AI235</f>
        <v>0</v>
      </c>
      <c r="AK235" s="453">
        <f>E235-Q235-AC235</f>
        <v>1</v>
      </c>
      <c r="AL235" s="452">
        <f>K235-X235-AJ235</f>
        <v>0</v>
      </c>
      <c r="AN235" s="448" t="s">
        <v>2364</v>
      </c>
      <c r="AO235" s="449">
        <v>1</v>
      </c>
      <c r="AP235" s="398">
        <v>6000</v>
      </c>
      <c r="AQ235" s="398">
        <v>1200</v>
      </c>
      <c r="AR235" s="450">
        <f t="shared" ref="AR235" si="275">SUM(AP235:AQ235)</f>
        <v>7200</v>
      </c>
      <c r="AS235" s="450">
        <f t="shared" ref="AS235" si="276">ROUND(AO235*AP235,2)</f>
        <v>6000</v>
      </c>
      <c r="AT235" s="450">
        <f t="shared" ref="AT235" si="277">ROUND(AO235*AQ235,2)</f>
        <v>1200</v>
      </c>
      <c r="AU235" s="450">
        <f t="shared" ref="AU235" si="278">ROUND(AO235*AR235,2)</f>
        <v>7200</v>
      </c>
      <c r="AV235" s="452">
        <f>AU235</f>
        <v>7200</v>
      </c>
      <c r="AW235" s="453">
        <f>E235-Q235-AC235-AO235</f>
        <v>0</v>
      </c>
      <c r="AX235" s="452">
        <f>K235-X235-AJ235-AV235</f>
        <v>-7200</v>
      </c>
    </row>
    <row r="236" spans="1:50" s="316" customFormat="1">
      <c r="A236" s="422">
        <v>223</v>
      </c>
      <c r="B236" s="423" t="s">
        <v>2597</v>
      </c>
      <c r="C236" s="423" t="s">
        <v>2598</v>
      </c>
      <c r="D236" s="424"/>
      <c r="E236" s="425"/>
      <c r="F236" s="426"/>
      <c r="G236" s="426"/>
      <c r="H236" s="427"/>
      <c r="I236" s="427">
        <f>SUBTOTAL(9,I237:I245)</f>
        <v>0</v>
      </c>
      <c r="J236" s="427">
        <f>SUBTOTAL(9,J237:J245)</f>
        <v>0</v>
      </c>
      <c r="K236" s="428">
        <f>SUBTOTAL(9,K237:K245)</f>
        <v>0</v>
      </c>
      <c r="L236" s="427"/>
      <c r="M236" s="427"/>
      <c r="P236" s="424"/>
      <c r="Q236" s="478"/>
      <c r="R236" s="426"/>
      <c r="S236" s="426"/>
      <c r="T236" s="427"/>
      <c r="U236" s="427">
        <f>SUBTOTAL(9,U237:U245)</f>
        <v>0</v>
      </c>
      <c r="V236" s="427">
        <f>SUBTOTAL(9,V237:V245)</f>
        <v>0</v>
      </c>
      <c r="W236" s="427">
        <f>SUBTOTAL(9,W237:W245)</f>
        <v>0</v>
      </c>
      <c r="X236" s="427">
        <f>SUBTOTAL(9,X237:X245)</f>
        <v>0</v>
      </c>
      <c r="Y236" s="427"/>
      <c r="Z236" s="427">
        <f>SUBTOTAL(9,Z237:Z245)</f>
        <v>0</v>
      </c>
      <c r="AB236" s="424"/>
      <c r="AC236" s="478"/>
      <c r="AD236" s="426"/>
      <c r="AE236" s="426"/>
      <c r="AF236" s="427"/>
      <c r="AG236" s="427">
        <f>SUBTOTAL(9,AG237:AG245)</f>
        <v>0</v>
      </c>
      <c r="AH236" s="427">
        <f>SUBTOTAL(9,AH237:AH245)</f>
        <v>121500</v>
      </c>
      <c r="AI236" s="427">
        <f>SUBTOTAL(9,AI237:AI245)</f>
        <v>121500</v>
      </c>
      <c r="AJ236" s="427">
        <f>SUBTOTAL(9,AJ237:AJ245)</f>
        <v>121500</v>
      </c>
      <c r="AK236" s="427"/>
      <c r="AL236" s="427">
        <f>SUBTOTAL(9,AL237:AL245)</f>
        <v>-121500</v>
      </c>
      <c r="AN236" s="424"/>
      <c r="AO236" s="478"/>
      <c r="AP236" s="426"/>
      <c r="AQ236" s="426"/>
      <c r="AR236" s="427"/>
      <c r="AS236" s="427">
        <f>SUBTOTAL(9,AS237:AS245)</f>
        <v>0</v>
      </c>
      <c r="AT236" s="427">
        <f>SUBTOTAL(9,AT237:AT245)</f>
        <v>140400</v>
      </c>
      <c r="AU236" s="427">
        <f>SUBTOTAL(9,AU237:AU245)</f>
        <v>140400</v>
      </c>
      <c r="AV236" s="427">
        <f>SUBTOTAL(9,AV237:AV245)</f>
        <v>140400</v>
      </c>
      <c r="AW236" s="427"/>
      <c r="AX236" s="427">
        <f>SUBTOTAL(9,AX237:AX245)</f>
        <v>-261900</v>
      </c>
    </row>
    <row r="237" spans="1:50" s="316" customFormat="1" ht="20.399999999999999">
      <c r="A237" s="385">
        <v>224</v>
      </c>
      <c r="B237" s="386"/>
      <c r="C237" s="387" t="s">
        <v>2599</v>
      </c>
      <c r="D237" s="386" t="s">
        <v>2364</v>
      </c>
      <c r="E237" s="460" t="s">
        <v>449</v>
      </c>
      <c r="F237" s="479"/>
      <c r="G237" s="389"/>
      <c r="H237" s="390">
        <f t="shared" ref="H237" si="279">SUM(F237:G237)</f>
        <v>0</v>
      </c>
      <c r="I237" s="390">
        <f t="shared" ref="I237:I245" si="280">ROUND(E237*F237,2)</f>
        <v>0</v>
      </c>
      <c r="J237" s="390">
        <f t="shared" ref="J237:J245" si="281">ROUND(E237*G237,2)</f>
        <v>0</v>
      </c>
      <c r="K237" s="391">
        <f t="shared" ref="K237:K245" si="282">ROUND(E237*H237,2)</f>
        <v>0</v>
      </c>
      <c r="L237" s="455">
        <v>0</v>
      </c>
      <c r="M237" s="456"/>
      <c r="P237" s="480" t="s">
        <v>2364</v>
      </c>
      <c r="Q237" s="449"/>
      <c r="R237" s="481"/>
      <c r="S237" s="398">
        <v>10800</v>
      </c>
      <c r="T237" s="452">
        <f t="shared" ref="T237:T240" si="283">SUM(R237:S237)</f>
        <v>10800</v>
      </c>
      <c r="U237" s="450">
        <f t="shared" ref="U237:U240" si="284">ROUND(Q237*R237,2)</f>
        <v>0</v>
      </c>
      <c r="V237" s="450">
        <f t="shared" ref="V237:V240" si="285">ROUND(Q237*S237,2)</f>
        <v>0</v>
      </c>
      <c r="W237" s="450">
        <f t="shared" ref="W237:W240" si="286">ROUND(Q237*T237,2)</f>
        <v>0</v>
      </c>
      <c r="X237" s="452">
        <f>W237</f>
        <v>0</v>
      </c>
      <c r="Y237" s="453">
        <f>E237-Q237</f>
        <v>2</v>
      </c>
      <c r="Z237" s="452">
        <f>K237-X237</f>
        <v>0</v>
      </c>
      <c r="AB237" s="480" t="s">
        <v>2364</v>
      </c>
      <c r="AC237" s="449">
        <v>4</v>
      </c>
      <c r="AD237" s="481"/>
      <c r="AE237" s="398">
        <v>10800</v>
      </c>
      <c r="AF237" s="452">
        <f t="shared" ref="AF237" si="287">SUM(AD237:AE237)</f>
        <v>10800</v>
      </c>
      <c r="AG237" s="450">
        <f t="shared" ref="AG237:AG240" si="288">ROUND(AC237*AD237,2)</f>
        <v>0</v>
      </c>
      <c r="AH237" s="450">
        <f t="shared" ref="AH237:AH240" si="289">ROUND(AC237*AE237,2)</f>
        <v>43200</v>
      </c>
      <c r="AI237" s="450">
        <f t="shared" ref="AI237:AI240" si="290">ROUND(AC237*AF237,2)</f>
        <v>43200</v>
      </c>
      <c r="AJ237" s="452">
        <f>AI237</f>
        <v>43200</v>
      </c>
      <c r="AK237" s="453">
        <f t="shared" ref="AK237:AK240" si="291">E237-Q237-AC237</f>
        <v>-2</v>
      </c>
      <c r="AL237" s="452">
        <f t="shared" ref="AL237:AL240" si="292">K237-X237-AJ237</f>
        <v>-43200</v>
      </c>
      <c r="AN237" s="480" t="s">
        <v>2364</v>
      </c>
      <c r="AO237" s="449">
        <v>7</v>
      </c>
      <c r="AP237" s="481"/>
      <c r="AQ237" s="398">
        <v>10800</v>
      </c>
      <c r="AR237" s="452">
        <f t="shared" ref="AR237:AR245" si="293">SUM(AP237:AQ237)</f>
        <v>10800</v>
      </c>
      <c r="AS237" s="450">
        <f t="shared" ref="AS237:AS240" si="294">ROUND(AO237*AP237,2)</f>
        <v>0</v>
      </c>
      <c r="AT237" s="450">
        <f t="shared" ref="AT237:AT240" si="295">ROUND(AO237*AQ237,2)</f>
        <v>75600</v>
      </c>
      <c r="AU237" s="450">
        <f t="shared" ref="AU237:AU240" si="296">ROUND(AO237*AR237,2)</f>
        <v>75600</v>
      </c>
      <c r="AV237" s="452">
        <f>AU237</f>
        <v>75600</v>
      </c>
      <c r="AW237" s="453">
        <f t="shared" ref="AW237:AW240" si="297">E237-Q237-AC237-AO237</f>
        <v>-9</v>
      </c>
      <c r="AX237" s="452">
        <f t="shared" ref="AX237:AX240" si="298">K237-X237-AJ237-AV237</f>
        <v>-118800</v>
      </c>
    </row>
    <row r="238" spans="1:50" s="316" customFormat="1" ht="20.399999999999999">
      <c r="A238" s="394">
        <v>225</v>
      </c>
      <c r="B238" s="395"/>
      <c r="C238" s="396" t="s">
        <v>2600</v>
      </c>
      <c r="D238" s="395" t="s">
        <v>2364</v>
      </c>
      <c r="E238" s="447" t="s">
        <v>192</v>
      </c>
      <c r="F238" s="403"/>
      <c r="G238" s="398"/>
      <c r="H238" s="399">
        <f t="shared" ref="H238:H241" si="299">SUM(F238:G238)</f>
        <v>0</v>
      </c>
      <c r="I238" s="399">
        <f t="shared" si="280"/>
        <v>0</v>
      </c>
      <c r="J238" s="399">
        <f t="shared" si="281"/>
        <v>0</v>
      </c>
      <c r="K238" s="400">
        <f t="shared" si="282"/>
        <v>0</v>
      </c>
      <c r="L238" s="401">
        <v>0</v>
      </c>
      <c r="M238" s="402"/>
      <c r="P238" s="448" t="s">
        <v>2364</v>
      </c>
      <c r="Q238" s="449"/>
      <c r="R238" s="482"/>
      <c r="S238" s="398">
        <v>2700</v>
      </c>
      <c r="T238" s="450">
        <f t="shared" si="283"/>
        <v>2700</v>
      </c>
      <c r="U238" s="450">
        <f t="shared" si="284"/>
        <v>0</v>
      </c>
      <c r="V238" s="450">
        <f t="shared" si="285"/>
        <v>0</v>
      </c>
      <c r="W238" s="450">
        <f t="shared" si="286"/>
        <v>0</v>
      </c>
      <c r="X238" s="452">
        <f t="shared" ref="X238:X240" si="300">W238</f>
        <v>0</v>
      </c>
      <c r="Y238" s="453">
        <f t="shared" ref="Y238:Y240" si="301">E238-Q238</f>
        <v>4</v>
      </c>
      <c r="Z238" s="452">
        <f t="shared" ref="Z238:Z240" si="302">K238-X238</f>
        <v>0</v>
      </c>
      <c r="AB238" s="448" t="s">
        <v>2364</v>
      </c>
      <c r="AC238" s="449">
        <v>29</v>
      </c>
      <c r="AD238" s="482"/>
      <c r="AE238" s="398">
        <v>2700</v>
      </c>
      <c r="AF238" s="450">
        <f t="shared" ref="AF238:AF245" si="303">SUM(AD238:AE238)</f>
        <v>2700</v>
      </c>
      <c r="AG238" s="450">
        <f t="shared" si="288"/>
        <v>0</v>
      </c>
      <c r="AH238" s="450">
        <f t="shared" si="289"/>
        <v>78300</v>
      </c>
      <c r="AI238" s="450">
        <f t="shared" si="290"/>
        <v>78300</v>
      </c>
      <c r="AJ238" s="452">
        <f t="shared" ref="AJ238:AJ240" si="304">AI238</f>
        <v>78300</v>
      </c>
      <c r="AK238" s="453">
        <f t="shared" si="291"/>
        <v>-25</v>
      </c>
      <c r="AL238" s="452">
        <f t="shared" si="292"/>
        <v>-78300</v>
      </c>
      <c r="AN238" s="448" t="s">
        <v>2364</v>
      </c>
      <c r="AO238" s="449">
        <v>0</v>
      </c>
      <c r="AP238" s="482"/>
      <c r="AQ238" s="398">
        <v>2700</v>
      </c>
      <c r="AR238" s="450">
        <f t="shared" si="293"/>
        <v>2700</v>
      </c>
      <c r="AS238" s="450">
        <f t="shared" si="294"/>
        <v>0</v>
      </c>
      <c r="AT238" s="450">
        <f t="shared" si="295"/>
        <v>0</v>
      </c>
      <c r="AU238" s="450">
        <f t="shared" si="296"/>
        <v>0</v>
      </c>
      <c r="AV238" s="452">
        <f t="shared" ref="AV238:AV240" si="305">AU238</f>
        <v>0</v>
      </c>
      <c r="AW238" s="453">
        <f t="shared" si="297"/>
        <v>-25</v>
      </c>
      <c r="AX238" s="452">
        <f t="shared" si="298"/>
        <v>-78300</v>
      </c>
    </row>
    <row r="239" spans="1:50" s="316" customFormat="1">
      <c r="A239" s="394">
        <v>226</v>
      </c>
      <c r="B239" s="395"/>
      <c r="C239" s="396" t="s">
        <v>2601</v>
      </c>
      <c r="D239" s="395" t="s">
        <v>2364</v>
      </c>
      <c r="E239" s="447" t="s">
        <v>196</v>
      </c>
      <c r="F239" s="403"/>
      <c r="G239" s="398"/>
      <c r="H239" s="399">
        <f t="shared" si="299"/>
        <v>0</v>
      </c>
      <c r="I239" s="399">
        <f t="shared" si="280"/>
        <v>0</v>
      </c>
      <c r="J239" s="399">
        <f t="shared" si="281"/>
        <v>0</v>
      </c>
      <c r="K239" s="400">
        <f t="shared" si="282"/>
        <v>0</v>
      </c>
      <c r="L239" s="401">
        <v>0</v>
      </c>
      <c r="M239" s="402"/>
      <c r="P239" s="448" t="s">
        <v>2364</v>
      </c>
      <c r="Q239" s="449"/>
      <c r="R239" s="482"/>
      <c r="S239" s="398">
        <v>10800</v>
      </c>
      <c r="T239" s="450">
        <f t="shared" si="283"/>
        <v>10800</v>
      </c>
      <c r="U239" s="450">
        <f t="shared" si="284"/>
        <v>0</v>
      </c>
      <c r="V239" s="450">
        <f t="shared" si="285"/>
        <v>0</v>
      </c>
      <c r="W239" s="450">
        <f t="shared" si="286"/>
        <v>0</v>
      </c>
      <c r="X239" s="452">
        <f t="shared" si="300"/>
        <v>0</v>
      </c>
      <c r="Y239" s="453">
        <f t="shared" si="301"/>
        <v>1</v>
      </c>
      <c r="Z239" s="452">
        <f t="shared" si="302"/>
        <v>0</v>
      </c>
      <c r="AB239" s="448" t="s">
        <v>2364</v>
      </c>
      <c r="AC239" s="449">
        <v>0</v>
      </c>
      <c r="AD239" s="482"/>
      <c r="AE239" s="398">
        <v>10800</v>
      </c>
      <c r="AF239" s="450">
        <f t="shared" si="303"/>
        <v>10800</v>
      </c>
      <c r="AG239" s="450">
        <f t="shared" si="288"/>
        <v>0</v>
      </c>
      <c r="AH239" s="450">
        <f t="shared" si="289"/>
        <v>0</v>
      </c>
      <c r="AI239" s="450">
        <f t="shared" si="290"/>
        <v>0</v>
      </c>
      <c r="AJ239" s="452">
        <f t="shared" si="304"/>
        <v>0</v>
      </c>
      <c r="AK239" s="453">
        <f t="shared" si="291"/>
        <v>1</v>
      </c>
      <c r="AL239" s="452">
        <f t="shared" si="292"/>
        <v>0</v>
      </c>
      <c r="AN239" s="448" t="s">
        <v>2364</v>
      </c>
      <c r="AO239" s="449">
        <v>2</v>
      </c>
      <c r="AP239" s="482"/>
      <c r="AQ239" s="398">
        <v>10800</v>
      </c>
      <c r="AR239" s="450">
        <f t="shared" si="293"/>
        <v>10800</v>
      </c>
      <c r="AS239" s="450">
        <f t="shared" si="294"/>
        <v>0</v>
      </c>
      <c r="AT239" s="450">
        <f t="shared" si="295"/>
        <v>21600</v>
      </c>
      <c r="AU239" s="450">
        <f t="shared" si="296"/>
        <v>21600</v>
      </c>
      <c r="AV239" s="452">
        <f t="shared" si="305"/>
        <v>21600</v>
      </c>
      <c r="AW239" s="453">
        <f t="shared" si="297"/>
        <v>-1</v>
      </c>
      <c r="AX239" s="452">
        <f t="shared" si="298"/>
        <v>-21600</v>
      </c>
    </row>
    <row r="240" spans="1:50" s="316" customFormat="1">
      <c r="A240" s="394">
        <v>227</v>
      </c>
      <c r="B240" s="395"/>
      <c r="C240" s="396" t="s">
        <v>2602</v>
      </c>
      <c r="D240" s="395" t="s">
        <v>2364</v>
      </c>
      <c r="E240" s="447" t="s">
        <v>196</v>
      </c>
      <c r="F240" s="403"/>
      <c r="G240" s="398"/>
      <c r="H240" s="399">
        <f t="shared" si="299"/>
        <v>0</v>
      </c>
      <c r="I240" s="399">
        <f t="shared" si="280"/>
        <v>0</v>
      </c>
      <c r="J240" s="399">
        <f t="shared" si="281"/>
        <v>0</v>
      </c>
      <c r="K240" s="400">
        <f t="shared" si="282"/>
        <v>0</v>
      </c>
      <c r="L240" s="401">
        <v>0</v>
      </c>
      <c r="M240" s="402"/>
      <c r="P240" s="448" t="s">
        <v>2364</v>
      </c>
      <c r="Q240" s="449"/>
      <c r="R240" s="482"/>
      <c r="S240" s="398">
        <v>10800</v>
      </c>
      <c r="T240" s="450">
        <f t="shared" si="283"/>
        <v>10800</v>
      </c>
      <c r="U240" s="450">
        <f t="shared" si="284"/>
        <v>0</v>
      </c>
      <c r="V240" s="450">
        <f t="shared" si="285"/>
        <v>0</v>
      </c>
      <c r="W240" s="450">
        <f t="shared" si="286"/>
        <v>0</v>
      </c>
      <c r="X240" s="452">
        <f t="shared" si="300"/>
        <v>0</v>
      </c>
      <c r="Y240" s="453">
        <f t="shared" si="301"/>
        <v>1</v>
      </c>
      <c r="Z240" s="452">
        <f t="shared" si="302"/>
        <v>0</v>
      </c>
      <c r="AB240" s="448" t="s">
        <v>2364</v>
      </c>
      <c r="AC240" s="449">
        <v>0</v>
      </c>
      <c r="AD240" s="482"/>
      <c r="AE240" s="398">
        <v>10800</v>
      </c>
      <c r="AF240" s="450">
        <f t="shared" si="303"/>
        <v>10800</v>
      </c>
      <c r="AG240" s="450">
        <f t="shared" si="288"/>
        <v>0</v>
      </c>
      <c r="AH240" s="450">
        <f t="shared" si="289"/>
        <v>0</v>
      </c>
      <c r="AI240" s="450">
        <f t="shared" si="290"/>
        <v>0</v>
      </c>
      <c r="AJ240" s="452">
        <f t="shared" si="304"/>
        <v>0</v>
      </c>
      <c r="AK240" s="453">
        <f t="shared" si="291"/>
        <v>1</v>
      </c>
      <c r="AL240" s="452">
        <f t="shared" si="292"/>
        <v>0</v>
      </c>
      <c r="AN240" s="448" t="s">
        <v>2364</v>
      </c>
      <c r="AO240" s="449">
        <v>2</v>
      </c>
      <c r="AP240" s="482"/>
      <c r="AQ240" s="398">
        <v>10800</v>
      </c>
      <c r="AR240" s="450">
        <f t="shared" si="293"/>
        <v>10800</v>
      </c>
      <c r="AS240" s="450">
        <f t="shared" si="294"/>
        <v>0</v>
      </c>
      <c r="AT240" s="450">
        <f t="shared" si="295"/>
        <v>21600</v>
      </c>
      <c r="AU240" s="450">
        <f t="shared" si="296"/>
        <v>21600</v>
      </c>
      <c r="AV240" s="452">
        <f t="shared" si="305"/>
        <v>21600</v>
      </c>
      <c r="AW240" s="453">
        <f t="shared" si="297"/>
        <v>-1</v>
      </c>
      <c r="AX240" s="452">
        <f t="shared" si="298"/>
        <v>-21600</v>
      </c>
    </row>
    <row r="241" spans="1:50" s="316" customFormat="1" ht="30.6">
      <c r="A241" s="394">
        <v>228</v>
      </c>
      <c r="B241" s="395"/>
      <c r="C241" s="396" t="s">
        <v>2603</v>
      </c>
      <c r="D241" s="395" t="s">
        <v>2364</v>
      </c>
      <c r="E241" s="397">
        <v>7</v>
      </c>
      <c r="F241" s="403"/>
      <c r="G241" s="398"/>
      <c r="H241" s="399">
        <f t="shared" si="299"/>
        <v>0</v>
      </c>
      <c r="I241" s="399">
        <f t="shared" si="280"/>
        <v>0</v>
      </c>
      <c r="J241" s="399">
        <f t="shared" si="281"/>
        <v>0</v>
      </c>
      <c r="K241" s="400">
        <f t="shared" si="282"/>
        <v>0</v>
      </c>
      <c r="L241" s="401">
        <v>0</v>
      </c>
      <c r="M241" s="402"/>
    </row>
    <row r="242" spans="1:50" s="316" customFormat="1" ht="20.399999999999999">
      <c r="A242" s="394">
        <v>229</v>
      </c>
      <c r="B242" s="395"/>
      <c r="C242" s="396" t="s">
        <v>2604</v>
      </c>
      <c r="D242" s="395" t="s">
        <v>2364</v>
      </c>
      <c r="E242" s="397">
        <v>1</v>
      </c>
      <c r="F242" s="403"/>
      <c r="G242" s="398"/>
      <c r="H242" s="399">
        <f t="shared" ref="H242:H245" si="306">SUM(F242:G242)</f>
        <v>0</v>
      </c>
      <c r="I242" s="399">
        <f t="shared" si="280"/>
        <v>0</v>
      </c>
      <c r="J242" s="399">
        <f t="shared" si="281"/>
        <v>0</v>
      </c>
      <c r="K242" s="400">
        <f t="shared" si="282"/>
        <v>0</v>
      </c>
      <c r="L242" s="401">
        <v>0</v>
      </c>
      <c r="M242" s="402"/>
    </row>
    <row r="243" spans="1:50" s="316" customFormat="1" ht="20.399999999999999">
      <c r="A243" s="394">
        <v>230</v>
      </c>
      <c r="B243" s="395"/>
      <c r="C243" s="396" t="s">
        <v>2605</v>
      </c>
      <c r="D243" s="395" t="s">
        <v>2364</v>
      </c>
      <c r="E243" s="397">
        <v>1</v>
      </c>
      <c r="F243" s="403"/>
      <c r="G243" s="398"/>
      <c r="H243" s="399">
        <f t="shared" ref="H243" si="307">SUM(F243:G243)</f>
        <v>0</v>
      </c>
      <c r="I243" s="399">
        <f t="shared" si="280"/>
        <v>0</v>
      </c>
      <c r="J243" s="399">
        <f t="shared" si="281"/>
        <v>0</v>
      </c>
      <c r="K243" s="400">
        <f t="shared" si="282"/>
        <v>0</v>
      </c>
      <c r="L243" s="401">
        <v>0</v>
      </c>
      <c r="M243" s="402"/>
    </row>
    <row r="244" spans="1:50" s="316" customFormat="1">
      <c r="A244" s="394">
        <v>231</v>
      </c>
      <c r="B244" s="395"/>
      <c r="C244" s="396" t="s">
        <v>2606</v>
      </c>
      <c r="D244" s="395" t="s">
        <v>2364</v>
      </c>
      <c r="E244" s="397">
        <v>1</v>
      </c>
      <c r="F244" s="403"/>
      <c r="G244" s="398"/>
      <c r="H244" s="399">
        <f t="shared" si="306"/>
        <v>0</v>
      </c>
      <c r="I244" s="399">
        <f t="shared" si="280"/>
        <v>0</v>
      </c>
      <c r="J244" s="399">
        <f t="shared" si="281"/>
        <v>0</v>
      </c>
      <c r="K244" s="400">
        <f t="shared" si="282"/>
        <v>0</v>
      </c>
      <c r="L244" s="401">
        <v>0</v>
      </c>
      <c r="M244" s="402"/>
    </row>
    <row r="245" spans="1:50" s="316" customFormat="1">
      <c r="A245" s="394">
        <v>232</v>
      </c>
      <c r="B245" s="407"/>
      <c r="C245" s="408" t="s">
        <v>2607</v>
      </c>
      <c r="D245" s="407" t="s">
        <v>2364</v>
      </c>
      <c r="E245" s="459" t="s">
        <v>196</v>
      </c>
      <c r="F245" s="411"/>
      <c r="G245" s="410"/>
      <c r="H245" s="412">
        <f t="shared" si="306"/>
        <v>0</v>
      </c>
      <c r="I245" s="412">
        <f t="shared" si="280"/>
        <v>0</v>
      </c>
      <c r="J245" s="412">
        <f t="shared" si="281"/>
        <v>0</v>
      </c>
      <c r="K245" s="413">
        <f t="shared" si="282"/>
        <v>0</v>
      </c>
      <c r="L245" s="401">
        <v>0</v>
      </c>
      <c r="M245" s="402"/>
      <c r="P245" s="448" t="s">
        <v>2364</v>
      </c>
      <c r="Q245" s="449"/>
      <c r="R245" s="482"/>
      <c r="S245" s="398">
        <v>10800</v>
      </c>
      <c r="T245" s="450">
        <f t="shared" ref="T245" si="308">SUM(R245:S245)</f>
        <v>10800</v>
      </c>
      <c r="U245" s="450">
        <f t="shared" ref="U245" si="309">ROUND(Q245*R245,2)</f>
        <v>0</v>
      </c>
      <c r="V245" s="450">
        <f t="shared" ref="V245" si="310">ROUND(Q245*S245,2)</f>
        <v>0</v>
      </c>
      <c r="W245" s="450">
        <f t="shared" ref="W245" si="311">ROUND(Q245*T245,2)</f>
        <v>0</v>
      </c>
      <c r="X245" s="452">
        <f t="shared" ref="X245" si="312">W245</f>
        <v>0</v>
      </c>
      <c r="Y245" s="453">
        <f t="shared" ref="Y245" si="313">E245-Q245</f>
        <v>1</v>
      </c>
      <c r="Z245" s="452">
        <f t="shared" ref="Z245" si="314">K245-X245</f>
        <v>0</v>
      </c>
      <c r="AB245" s="448" t="s">
        <v>2364</v>
      </c>
      <c r="AC245" s="449">
        <v>0</v>
      </c>
      <c r="AD245" s="482"/>
      <c r="AE245" s="398">
        <v>10800</v>
      </c>
      <c r="AF245" s="450">
        <f t="shared" si="303"/>
        <v>10800</v>
      </c>
      <c r="AG245" s="450">
        <f t="shared" ref="AG245" si="315">ROUND(AC245*AD245,2)</f>
        <v>0</v>
      </c>
      <c r="AH245" s="450">
        <f t="shared" ref="AH245" si="316">ROUND(AC245*AE245,2)</f>
        <v>0</v>
      </c>
      <c r="AI245" s="450">
        <f t="shared" ref="AI245" si="317">ROUND(AC245*AF245,2)</f>
        <v>0</v>
      </c>
      <c r="AJ245" s="452">
        <f t="shared" ref="AJ245" si="318">AI245</f>
        <v>0</v>
      </c>
      <c r="AK245" s="453">
        <f t="shared" ref="AK245" si="319">E245-Q245-AC245</f>
        <v>1</v>
      </c>
      <c r="AL245" s="452">
        <f t="shared" ref="AL245" si="320">K245-X245-AJ245</f>
        <v>0</v>
      </c>
      <c r="AN245" s="448" t="s">
        <v>2364</v>
      </c>
      <c r="AO245" s="449">
        <v>2</v>
      </c>
      <c r="AP245" s="482"/>
      <c r="AQ245" s="398">
        <v>10800</v>
      </c>
      <c r="AR245" s="450">
        <f t="shared" si="293"/>
        <v>10800</v>
      </c>
      <c r="AS245" s="450">
        <f t="shared" ref="AS245" si="321">ROUND(AO245*AP245,2)</f>
        <v>0</v>
      </c>
      <c r="AT245" s="450">
        <f t="shared" ref="AT245" si="322">ROUND(AO245*AQ245,2)</f>
        <v>21600</v>
      </c>
      <c r="AU245" s="450">
        <f t="shared" ref="AU245" si="323">ROUND(AO245*AR245,2)</f>
        <v>21600</v>
      </c>
      <c r="AV245" s="452">
        <f t="shared" ref="AV245" si="324">AU245</f>
        <v>21600</v>
      </c>
      <c r="AW245" s="453">
        <f t="shared" ref="AW245" si="325">E245-Q245-AC245-AO245</f>
        <v>-1</v>
      </c>
      <c r="AX245" s="452">
        <f t="shared" ref="AX245" si="326">K245-X245-AJ245-AV245</f>
        <v>-21600</v>
      </c>
    </row>
    <row r="246" spans="1:50" s="316" customFormat="1">
      <c r="A246" s="422">
        <v>233</v>
      </c>
      <c r="B246" s="423" t="s">
        <v>2608</v>
      </c>
      <c r="C246" s="423" t="s">
        <v>2609</v>
      </c>
      <c r="D246" s="424"/>
      <c r="E246" s="425"/>
      <c r="F246" s="426"/>
      <c r="G246" s="426"/>
      <c r="H246" s="427"/>
      <c r="I246" s="427">
        <f>SUBTOTAL(9,I247:I253)</f>
        <v>0</v>
      </c>
      <c r="J246" s="427">
        <f>SUBTOTAL(9,J247:J253)</f>
        <v>0</v>
      </c>
      <c r="K246" s="428">
        <f>SUBTOTAL(9,K247:K253)</f>
        <v>0</v>
      </c>
      <c r="L246" s="467"/>
      <c r="M246" s="467"/>
      <c r="P246" s="468"/>
      <c r="Q246" s="469"/>
      <c r="R246" s="470"/>
      <c r="S246" s="470"/>
      <c r="T246" s="467"/>
      <c r="U246" s="467" t="e">
        <f>SUBTOTAL(9,#REF!)</f>
        <v>#REF!</v>
      </c>
      <c r="V246" s="467" t="e">
        <f>SUBTOTAL(9,#REF!)</f>
        <v>#REF!</v>
      </c>
      <c r="W246" s="467" t="e">
        <f>SUBTOTAL(9,#REF!)</f>
        <v>#REF!</v>
      </c>
      <c r="X246" s="467" t="e">
        <f>SUBTOTAL(9,#REF!)</f>
        <v>#REF!</v>
      </c>
      <c r="Y246" s="467"/>
      <c r="Z246" s="467" t="e">
        <f>SUBTOTAL(9,#REF!)</f>
        <v>#REF!</v>
      </c>
      <c r="AB246" s="468"/>
      <c r="AC246" s="469"/>
      <c r="AD246" s="470"/>
      <c r="AE246" s="470"/>
      <c r="AF246" s="467"/>
      <c r="AG246" s="467" t="e">
        <f>SUBTOTAL(9,#REF!)</f>
        <v>#REF!</v>
      </c>
      <c r="AH246" s="467" t="e">
        <f>SUBTOTAL(9,#REF!)</f>
        <v>#REF!</v>
      </c>
      <c r="AI246" s="467" t="e">
        <f>SUBTOTAL(9,#REF!)</f>
        <v>#REF!</v>
      </c>
      <c r="AJ246" s="467" t="e">
        <f>SUBTOTAL(9,#REF!)</f>
        <v>#REF!</v>
      </c>
      <c r="AK246" s="467"/>
      <c r="AL246" s="467" t="e">
        <f>SUBTOTAL(9,#REF!)</f>
        <v>#REF!</v>
      </c>
      <c r="AN246" s="468"/>
      <c r="AO246" s="469"/>
      <c r="AP246" s="470"/>
      <c r="AQ246" s="470"/>
      <c r="AR246" s="467"/>
      <c r="AS246" s="467" t="e">
        <f>SUBTOTAL(9,#REF!)</f>
        <v>#REF!</v>
      </c>
      <c r="AT246" s="467" t="e">
        <f>SUBTOTAL(9,#REF!)</f>
        <v>#REF!</v>
      </c>
      <c r="AU246" s="467" t="e">
        <f>SUBTOTAL(9,#REF!)</f>
        <v>#REF!</v>
      </c>
      <c r="AV246" s="467" t="e">
        <f>SUBTOTAL(9,#REF!)</f>
        <v>#REF!</v>
      </c>
      <c r="AW246" s="467"/>
      <c r="AX246" s="467" t="e">
        <f>SUBTOTAL(9,#REF!)</f>
        <v>#REF!</v>
      </c>
    </row>
    <row r="247" spans="1:50" s="316" customFormat="1">
      <c r="A247" s="385">
        <v>235</v>
      </c>
      <c r="B247" s="386"/>
      <c r="C247" s="387" t="s">
        <v>2610</v>
      </c>
      <c r="D247" s="386" t="s">
        <v>2611</v>
      </c>
      <c r="E247" s="388">
        <v>0</v>
      </c>
      <c r="F247" s="389"/>
      <c r="G247" s="389"/>
      <c r="H247" s="390">
        <f t="shared" ref="H247:H252" si="327">SUM(F247:G247)</f>
        <v>0</v>
      </c>
      <c r="I247" s="390">
        <f t="shared" ref="I247:I253" si="328">ROUND(E247*F247,2)</f>
        <v>0</v>
      </c>
      <c r="J247" s="390">
        <f t="shared" ref="J247:J253" si="329">ROUND(E247*G247,2)</f>
        <v>0</v>
      </c>
      <c r="K247" s="391">
        <f t="shared" ref="K247:K253" si="330">ROUND(E247*H247,2)</f>
        <v>0</v>
      </c>
      <c r="L247" s="401">
        <v>0</v>
      </c>
      <c r="M247" s="402"/>
    </row>
    <row r="248" spans="1:50" s="316" customFormat="1">
      <c r="A248" s="394">
        <v>236</v>
      </c>
      <c r="B248" s="395"/>
      <c r="C248" s="396" t="s">
        <v>2612</v>
      </c>
      <c r="D248" s="395" t="s">
        <v>161</v>
      </c>
      <c r="E248" s="397">
        <v>0</v>
      </c>
      <c r="F248" s="398"/>
      <c r="G248" s="398"/>
      <c r="H248" s="399">
        <f t="shared" si="327"/>
        <v>0</v>
      </c>
      <c r="I248" s="399">
        <f t="shared" si="328"/>
        <v>0</v>
      </c>
      <c r="J248" s="399">
        <f t="shared" si="329"/>
        <v>0</v>
      </c>
      <c r="K248" s="400">
        <f t="shared" si="330"/>
        <v>0</v>
      </c>
      <c r="L248" s="401">
        <v>0</v>
      </c>
      <c r="M248" s="402"/>
    </row>
    <row r="249" spans="1:50" s="316" customFormat="1">
      <c r="A249" s="394">
        <v>237</v>
      </c>
      <c r="B249" s="395"/>
      <c r="C249" s="396" t="s">
        <v>2613</v>
      </c>
      <c r="D249" s="395" t="s">
        <v>288</v>
      </c>
      <c r="E249" s="397">
        <v>0</v>
      </c>
      <c r="F249" s="398"/>
      <c r="G249" s="398"/>
      <c r="H249" s="399">
        <f t="shared" si="327"/>
        <v>0</v>
      </c>
      <c r="I249" s="399">
        <f t="shared" si="328"/>
        <v>0</v>
      </c>
      <c r="J249" s="399">
        <f t="shared" si="329"/>
        <v>0</v>
      </c>
      <c r="K249" s="400">
        <f t="shared" si="330"/>
        <v>0</v>
      </c>
      <c r="L249" s="401">
        <v>0</v>
      </c>
      <c r="M249" s="402"/>
    </row>
    <row r="250" spans="1:50" s="316" customFormat="1">
      <c r="A250" s="394">
        <v>238</v>
      </c>
      <c r="B250" s="395"/>
      <c r="C250" s="396" t="s">
        <v>2614</v>
      </c>
      <c r="D250" s="395" t="s">
        <v>288</v>
      </c>
      <c r="E250" s="397">
        <v>0</v>
      </c>
      <c r="F250" s="398"/>
      <c r="G250" s="398"/>
      <c r="H250" s="399">
        <f t="shared" si="327"/>
        <v>0</v>
      </c>
      <c r="I250" s="399">
        <f t="shared" si="328"/>
        <v>0</v>
      </c>
      <c r="J250" s="399">
        <f t="shared" si="329"/>
        <v>0</v>
      </c>
      <c r="K250" s="400">
        <f t="shared" si="330"/>
        <v>0</v>
      </c>
      <c r="L250" s="401">
        <v>0</v>
      </c>
      <c r="M250" s="402"/>
    </row>
    <row r="251" spans="1:50" s="316" customFormat="1">
      <c r="A251" s="394">
        <v>239</v>
      </c>
      <c r="B251" s="395"/>
      <c r="C251" s="396" t="s">
        <v>2615</v>
      </c>
      <c r="D251" s="395" t="s">
        <v>288</v>
      </c>
      <c r="E251" s="397">
        <v>0</v>
      </c>
      <c r="F251" s="398"/>
      <c r="G251" s="398"/>
      <c r="H251" s="399">
        <f t="shared" si="327"/>
        <v>0</v>
      </c>
      <c r="I251" s="399">
        <f t="shared" si="328"/>
        <v>0</v>
      </c>
      <c r="J251" s="399">
        <f t="shared" si="329"/>
        <v>0</v>
      </c>
      <c r="K251" s="400">
        <f t="shared" si="330"/>
        <v>0</v>
      </c>
      <c r="L251" s="401">
        <v>0</v>
      </c>
      <c r="M251" s="402"/>
    </row>
    <row r="252" spans="1:50" s="316" customFormat="1">
      <c r="A252" s="394">
        <v>240</v>
      </c>
      <c r="B252" s="395"/>
      <c r="C252" s="396" t="s">
        <v>2616</v>
      </c>
      <c r="D252" s="395" t="s">
        <v>288</v>
      </c>
      <c r="E252" s="397">
        <v>0</v>
      </c>
      <c r="F252" s="398"/>
      <c r="G252" s="398"/>
      <c r="H252" s="399">
        <f t="shared" si="327"/>
        <v>0</v>
      </c>
      <c r="I252" s="399">
        <f t="shared" si="328"/>
        <v>0</v>
      </c>
      <c r="J252" s="399">
        <f t="shared" si="329"/>
        <v>0</v>
      </c>
      <c r="K252" s="400">
        <f t="shared" si="330"/>
        <v>0</v>
      </c>
      <c r="L252" s="401">
        <v>0</v>
      </c>
      <c r="M252" s="402"/>
    </row>
    <row r="253" spans="1:50" s="316" customFormat="1">
      <c r="A253" s="394">
        <v>241</v>
      </c>
      <c r="B253" s="407"/>
      <c r="C253" s="408" t="s">
        <v>2617</v>
      </c>
      <c r="D253" s="407" t="s">
        <v>288</v>
      </c>
      <c r="E253" s="409">
        <v>0</v>
      </c>
      <c r="F253" s="410"/>
      <c r="G253" s="410"/>
      <c r="H253" s="412">
        <f t="shared" ref="H253" si="331">SUM(F253:G253)</f>
        <v>0</v>
      </c>
      <c r="I253" s="412">
        <f t="shared" si="328"/>
        <v>0</v>
      </c>
      <c r="J253" s="412">
        <f t="shared" si="329"/>
        <v>0</v>
      </c>
      <c r="K253" s="413">
        <f t="shared" si="330"/>
        <v>0</v>
      </c>
      <c r="L253" s="401">
        <v>0</v>
      </c>
      <c r="M253" s="402"/>
    </row>
    <row r="254" spans="1:50" s="316" customFormat="1">
      <c r="A254" s="422">
        <v>242</v>
      </c>
      <c r="B254" s="423" t="s">
        <v>2618</v>
      </c>
      <c r="C254" s="423" t="s">
        <v>5</v>
      </c>
      <c r="D254" s="424"/>
      <c r="E254" s="425"/>
      <c r="F254" s="426"/>
      <c r="G254" s="426"/>
      <c r="H254" s="427"/>
      <c r="I254" s="427">
        <f>SUBTOTAL(9,I255:I299)</f>
        <v>0</v>
      </c>
      <c r="J254" s="427">
        <f>SUBTOTAL(9,J255:J299)</f>
        <v>0</v>
      </c>
      <c r="K254" s="428">
        <f>SUBTOTAL(9,K255:K299)</f>
        <v>0</v>
      </c>
      <c r="L254" s="467"/>
      <c r="M254" s="467"/>
      <c r="P254" s="468"/>
      <c r="Q254" s="469"/>
      <c r="R254" s="470"/>
      <c r="S254" s="470"/>
      <c r="T254" s="467"/>
      <c r="U254" s="467">
        <f>SUBTOTAL(9,U255:U285)</f>
        <v>0</v>
      </c>
      <c r="V254" s="467">
        <f>SUBTOTAL(9,V255:V285)</f>
        <v>0</v>
      </c>
      <c r="W254" s="467">
        <f>SUBTOTAL(9,W255:W285)</f>
        <v>0</v>
      </c>
      <c r="X254" s="467">
        <f>SUBTOTAL(9,X255:X285)</f>
        <v>0</v>
      </c>
      <c r="Y254" s="467"/>
      <c r="Z254" s="467">
        <f>SUBTOTAL(9,Z255:Z285)</f>
        <v>0</v>
      </c>
      <c r="AB254" s="468"/>
      <c r="AC254" s="469"/>
      <c r="AD254" s="470"/>
      <c r="AE254" s="470"/>
      <c r="AF254" s="467"/>
      <c r="AG254" s="467">
        <f>SUBTOTAL(9,AG255:AG285)</f>
        <v>0</v>
      </c>
      <c r="AH254" s="467">
        <f>SUBTOTAL(9,AH255:AH285)</f>
        <v>209000</v>
      </c>
      <c r="AI254" s="467">
        <f>SUBTOTAL(9,AI255:AI285)</f>
        <v>209000</v>
      </c>
      <c r="AJ254" s="467">
        <f>SUBTOTAL(9,AJ255:AJ285)</f>
        <v>209000</v>
      </c>
      <c r="AK254" s="467"/>
      <c r="AL254" s="467">
        <f>SUBTOTAL(9,AL255:AL285)</f>
        <v>-209000</v>
      </c>
      <c r="AN254" s="468"/>
      <c r="AO254" s="469"/>
      <c r="AP254" s="470"/>
      <c r="AQ254" s="470"/>
      <c r="AR254" s="467"/>
      <c r="AS254" s="467">
        <f>SUBTOTAL(9,AS255:AS285)</f>
        <v>108360</v>
      </c>
      <c r="AT254" s="467">
        <f>SUBTOTAL(9,AT255:AT285)</f>
        <v>1968900</v>
      </c>
      <c r="AU254" s="467">
        <f>SUBTOTAL(9,AU255:AU285)</f>
        <v>2077260</v>
      </c>
      <c r="AV254" s="467">
        <f>SUBTOTAL(9,AV255:AV285)</f>
        <v>2077260</v>
      </c>
      <c r="AW254" s="467"/>
      <c r="AX254" s="467">
        <f>SUBTOTAL(9,AX255:AX285)</f>
        <v>-2286260</v>
      </c>
    </row>
    <row r="255" spans="1:50" s="316" customFormat="1" ht="20.399999999999999">
      <c r="A255" s="385">
        <v>243</v>
      </c>
      <c r="B255" s="386"/>
      <c r="C255" s="387" t="s">
        <v>2619</v>
      </c>
      <c r="D255" s="386" t="s">
        <v>2364</v>
      </c>
      <c r="E255" s="460" t="s">
        <v>192</v>
      </c>
      <c r="F255" s="389"/>
      <c r="G255" s="389"/>
      <c r="H255" s="390">
        <f t="shared" ref="H255:H271" si="332">SUM(F255:G255)</f>
        <v>0</v>
      </c>
      <c r="I255" s="390">
        <f t="shared" ref="I255:I299" si="333">ROUND(E255*F255,2)</f>
        <v>0</v>
      </c>
      <c r="J255" s="390">
        <f t="shared" ref="J255:J299" si="334">ROUND(E255*G255,2)</f>
        <v>0</v>
      </c>
      <c r="K255" s="391">
        <f t="shared" ref="K255:K299" si="335">ROUND(E255*H255,2)</f>
        <v>0</v>
      </c>
      <c r="L255" s="401">
        <v>0</v>
      </c>
      <c r="M255" s="402"/>
      <c r="P255" s="448" t="s">
        <v>2364</v>
      </c>
      <c r="Q255" s="449"/>
      <c r="R255" s="398">
        <v>1200</v>
      </c>
      <c r="S255" s="398">
        <v>8100</v>
      </c>
      <c r="T255" s="450">
        <f t="shared" ref="T255:T256" si="336">SUM(R255:S255)</f>
        <v>9300</v>
      </c>
      <c r="U255" s="450">
        <f t="shared" ref="U255:U285" si="337">ROUND(Q255*R255,2)</f>
        <v>0</v>
      </c>
      <c r="V255" s="450">
        <f t="shared" ref="V255:V285" si="338">ROUND(Q255*S255,2)</f>
        <v>0</v>
      </c>
      <c r="W255" s="450">
        <f t="shared" ref="W255:W285" si="339">ROUND(Q255*T255,2)</f>
        <v>0</v>
      </c>
      <c r="X255" s="452">
        <f t="shared" ref="X255:X285" si="340">W255</f>
        <v>0</v>
      </c>
      <c r="Y255" s="453">
        <f t="shared" ref="Y255:Y285" si="341">E255-Q255</f>
        <v>4</v>
      </c>
      <c r="Z255" s="452">
        <f t="shared" ref="Z255:Z285" si="342">K255-X255</f>
        <v>0</v>
      </c>
      <c r="AB255" s="448" t="s">
        <v>2364</v>
      </c>
      <c r="AC255" s="449">
        <v>0</v>
      </c>
      <c r="AD255" s="398">
        <v>1200</v>
      </c>
      <c r="AE255" s="398">
        <v>8100</v>
      </c>
      <c r="AF255" s="450">
        <f t="shared" ref="AF255:AF256" si="343">SUM(AD255:AE255)</f>
        <v>9300</v>
      </c>
      <c r="AG255" s="450">
        <f t="shared" ref="AG255:AG285" si="344">ROUND(AC255*AD255,2)</f>
        <v>0</v>
      </c>
      <c r="AH255" s="450">
        <f t="shared" ref="AH255:AH285" si="345">ROUND(AC255*AE255,2)</f>
        <v>0</v>
      </c>
      <c r="AI255" s="450">
        <f t="shared" ref="AI255:AI285" si="346">ROUND(AC255*AF255,2)</f>
        <v>0</v>
      </c>
      <c r="AJ255" s="452">
        <f t="shared" ref="AJ255:AJ285" si="347">AI255</f>
        <v>0</v>
      </c>
      <c r="AK255" s="453">
        <f t="shared" ref="AK255:AK285" si="348">E255-Q255-AC255</f>
        <v>4</v>
      </c>
      <c r="AL255" s="452">
        <f t="shared" ref="AL255:AL285" si="349">K255-X255-AJ255</f>
        <v>0</v>
      </c>
      <c r="AN255" s="448" t="s">
        <v>2364</v>
      </c>
      <c r="AO255" s="449">
        <v>29</v>
      </c>
      <c r="AP255" s="398">
        <v>1200</v>
      </c>
      <c r="AQ255" s="398">
        <v>8100</v>
      </c>
      <c r="AR255" s="450">
        <f t="shared" ref="AR255:AR285" si="350">SUM(AP255:AQ255)</f>
        <v>9300</v>
      </c>
      <c r="AS255" s="450">
        <f t="shared" ref="AS255:AS285" si="351">ROUND(AO255*AP255,2)</f>
        <v>34800</v>
      </c>
      <c r="AT255" s="450">
        <f t="shared" ref="AT255:AT285" si="352">ROUND(AO255*AQ255,2)</f>
        <v>234900</v>
      </c>
      <c r="AU255" s="450">
        <f t="shared" ref="AU255:AU285" si="353">ROUND(AO255*AR255,2)</f>
        <v>269700</v>
      </c>
      <c r="AV255" s="452">
        <f t="shared" ref="AV255:AV285" si="354">AU255</f>
        <v>269700</v>
      </c>
      <c r="AW255" s="453">
        <f t="shared" ref="AW255:AW285" si="355">E255-Q255-AC255-AO255</f>
        <v>-25</v>
      </c>
      <c r="AX255" s="452">
        <f t="shared" ref="AX255:AX285" si="356">K255-X255-AJ255-AV255</f>
        <v>-269700</v>
      </c>
    </row>
    <row r="256" spans="1:50" s="316" customFormat="1" ht="20.399999999999999">
      <c r="A256" s="394">
        <v>244</v>
      </c>
      <c r="B256" s="395"/>
      <c r="C256" s="396" t="s">
        <v>2620</v>
      </c>
      <c r="D256" s="395" t="s">
        <v>2364</v>
      </c>
      <c r="E256" s="447" t="s">
        <v>192</v>
      </c>
      <c r="F256" s="398"/>
      <c r="G256" s="398"/>
      <c r="H256" s="399">
        <f t="shared" si="332"/>
        <v>0</v>
      </c>
      <c r="I256" s="399">
        <f t="shared" si="333"/>
        <v>0</v>
      </c>
      <c r="J256" s="399">
        <f t="shared" si="334"/>
        <v>0</v>
      </c>
      <c r="K256" s="400">
        <f t="shared" si="335"/>
        <v>0</v>
      </c>
      <c r="L256" s="401">
        <v>0</v>
      </c>
      <c r="M256" s="402"/>
      <c r="P256" s="448" t="s">
        <v>2364</v>
      </c>
      <c r="Q256" s="449"/>
      <c r="R256" s="398">
        <v>1200</v>
      </c>
      <c r="S256" s="398">
        <v>12000</v>
      </c>
      <c r="T256" s="450">
        <f t="shared" si="336"/>
        <v>13200</v>
      </c>
      <c r="U256" s="450">
        <f t="shared" si="337"/>
        <v>0</v>
      </c>
      <c r="V256" s="450">
        <f t="shared" si="338"/>
        <v>0</v>
      </c>
      <c r="W256" s="450">
        <f t="shared" si="339"/>
        <v>0</v>
      </c>
      <c r="X256" s="452">
        <f t="shared" si="340"/>
        <v>0</v>
      </c>
      <c r="Y256" s="453">
        <f t="shared" si="341"/>
        <v>4</v>
      </c>
      <c r="Z256" s="452">
        <f t="shared" si="342"/>
        <v>0</v>
      </c>
      <c r="AB256" s="448" t="s">
        <v>2364</v>
      </c>
      <c r="AC256" s="449">
        <v>0</v>
      </c>
      <c r="AD256" s="398">
        <v>1200</v>
      </c>
      <c r="AE256" s="398">
        <v>12000</v>
      </c>
      <c r="AF256" s="450">
        <f t="shared" si="343"/>
        <v>13200</v>
      </c>
      <c r="AG256" s="450">
        <f t="shared" si="344"/>
        <v>0</v>
      </c>
      <c r="AH256" s="450">
        <f t="shared" si="345"/>
        <v>0</v>
      </c>
      <c r="AI256" s="450">
        <f t="shared" si="346"/>
        <v>0</v>
      </c>
      <c r="AJ256" s="452">
        <f t="shared" si="347"/>
        <v>0</v>
      </c>
      <c r="AK256" s="453">
        <f t="shared" si="348"/>
        <v>4</v>
      </c>
      <c r="AL256" s="452">
        <f t="shared" si="349"/>
        <v>0</v>
      </c>
      <c r="AN256" s="448" t="s">
        <v>2364</v>
      </c>
      <c r="AO256" s="449">
        <v>29</v>
      </c>
      <c r="AP256" s="398">
        <v>1200</v>
      </c>
      <c r="AQ256" s="398">
        <v>12000</v>
      </c>
      <c r="AR256" s="450">
        <f t="shared" si="350"/>
        <v>13200</v>
      </c>
      <c r="AS256" s="450">
        <f t="shared" si="351"/>
        <v>34800</v>
      </c>
      <c r="AT256" s="450">
        <f t="shared" si="352"/>
        <v>348000</v>
      </c>
      <c r="AU256" s="450">
        <f t="shared" si="353"/>
        <v>382800</v>
      </c>
      <c r="AV256" s="452">
        <f t="shared" si="354"/>
        <v>382800</v>
      </c>
      <c r="AW256" s="453">
        <f t="shared" si="355"/>
        <v>-25</v>
      </c>
      <c r="AX256" s="452">
        <f t="shared" si="356"/>
        <v>-382800</v>
      </c>
    </row>
    <row r="257" spans="1:50" s="316" customFormat="1" ht="20.399999999999999">
      <c r="A257" s="394">
        <v>245</v>
      </c>
      <c r="B257" s="395"/>
      <c r="C257" s="396" t="s">
        <v>2621</v>
      </c>
      <c r="D257" s="395" t="s">
        <v>2364</v>
      </c>
      <c r="E257" s="447" t="s">
        <v>192</v>
      </c>
      <c r="F257" s="398"/>
      <c r="G257" s="398"/>
      <c r="H257" s="399">
        <f t="shared" ref="H257:H259" si="357">SUM(F257:G257)</f>
        <v>0</v>
      </c>
      <c r="I257" s="399">
        <f t="shared" si="333"/>
        <v>0</v>
      </c>
      <c r="J257" s="399">
        <f t="shared" si="334"/>
        <v>0</v>
      </c>
      <c r="K257" s="400">
        <f t="shared" si="335"/>
        <v>0</v>
      </c>
      <c r="L257" s="401">
        <v>0</v>
      </c>
      <c r="M257" s="402"/>
      <c r="P257" s="448" t="s">
        <v>2364</v>
      </c>
      <c r="Q257" s="449"/>
      <c r="R257" s="398">
        <v>1800</v>
      </c>
      <c r="S257" s="398">
        <v>16800</v>
      </c>
      <c r="T257" s="450">
        <f t="shared" ref="T257:T281" si="358">SUM(R257:S257)</f>
        <v>18600</v>
      </c>
      <c r="U257" s="450">
        <f t="shared" si="337"/>
        <v>0</v>
      </c>
      <c r="V257" s="450">
        <f t="shared" si="338"/>
        <v>0</v>
      </c>
      <c r="W257" s="450">
        <f t="shared" si="339"/>
        <v>0</v>
      </c>
      <c r="X257" s="452">
        <f t="shared" si="340"/>
        <v>0</v>
      </c>
      <c r="Y257" s="453">
        <f t="shared" si="341"/>
        <v>4</v>
      </c>
      <c r="Z257" s="452">
        <f t="shared" si="342"/>
        <v>0</v>
      </c>
      <c r="AB257" s="448" t="s">
        <v>2364</v>
      </c>
      <c r="AC257" s="449">
        <v>0</v>
      </c>
      <c r="AD257" s="398">
        <v>1800</v>
      </c>
      <c r="AE257" s="398">
        <v>16800</v>
      </c>
      <c r="AF257" s="450">
        <f t="shared" ref="AF257:AF285" si="359">SUM(AD257:AE257)</f>
        <v>18600</v>
      </c>
      <c r="AG257" s="450">
        <f t="shared" si="344"/>
        <v>0</v>
      </c>
      <c r="AH257" s="450">
        <f t="shared" si="345"/>
        <v>0</v>
      </c>
      <c r="AI257" s="450">
        <f t="shared" si="346"/>
        <v>0</v>
      </c>
      <c r="AJ257" s="452">
        <f t="shared" si="347"/>
        <v>0</v>
      </c>
      <c r="AK257" s="453">
        <f t="shared" si="348"/>
        <v>4</v>
      </c>
      <c r="AL257" s="452">
        <f t="shared" si="349"/>
        <v>0</v>
      </c>
      <c r="AN257" s="448" t="s">
        <v>2364</v>
      </c>
      <c r="AO257" s="449">
        <v>21</v>
      </c>
      <c r="AP257" s="398">
        <v>1800</v>
      </c>
      <c r="AQ257" s="398">
        <v>16800</v>
      </c>
      <c r="AR257" s="450">
        <f t="shared" si="350"/>
        <v>18600</v>
      </c>
      <c r="AS257" s="450">
        <f t="shared" si="351"/>
        <v>37800</v>
      </c>
      <c r="AT257" s="450">
        <f t="shared" si="352"/>
        <v>352800</v>
      </c>
      <c r="AU257" s="450">
        <f t="shared" si="353"/>
        <v>390600</v>
      </c>
      <c r="AV257" s="452">
        <f t="shared" si="354"/>
        <v>390600</v>
      </c>
      <c r="AW257" s="453">
        <f t="shared" si="355"/>
        <v>-17</v>
      </c>
      <c r="AX257" s="452">
        <f t="shared" si="356"/>
        <v>-390600</v>
      </c>
    </row>
    <row r="258" spans="1:50" s="316" customFormat="1">
      <c r="A258" s="394">
        <v>246</v>
      </c>
      <c r="B258" s="395"/>
      <c r="C258" s="396" t="s">
        <v>2622</v>
      </c>
      <c r="D258" s="395" t="s">
        <v>2364</v>
      </c>
      <c r="E258" s="447" t="s">
        <v>192</v>
      </c>
      <c r="F258" s="398"/>
      <c r="G258" s="398"/>
      <c r="H258" s="399">
        <f t="shared" si="357"/>
        <v>0</v>
      </c>
      <c r="I258" s="399">
        <f t="shared" si="333"/>
        <v>0</v>
      </c>
      <c r="J258" s="399">
        <f t="shared" si="334"/>
        <v>0</v>
      </c>
      <c r="K258" s="400">
        <f t="shared" si="335"/>
        <v>0</v>
      </c>
      <c r="L258" s="401">
        <v>0</v>
      </c>
      <c r="M258" s="402"/>
      <c r="P258" s="448" t="s">
        <v>2364</v>
      </c>
      <c r="Q258" s="449"/>
      <c r="R258" s="398">
        <v>0</v>
      </c>
      <c r="S258" s="398">
        <v>7200</v>
      </c>
      <c r="T258" s="450">
        <f t="shared" si="358"/>
        <v>7200</v>
      </c>
      <c r="U258" s="450">
        <f t="shared" si="337"/>
        <v>0</v>
      </c>
      <c r="V258" s="450">
        <f t="shared" si="338"/>
        <v>0</v>
      </c>
      <c r="W258" s="450">
        <f t="shared" si="339"/>
        <v>0</v>
      </c>
      <c r="X258" s="452">
        <f t="shared" si="340"/>
        <v>0</v>
      </c>
      <c r="Y258" s="453">
        <f t="shared" si="341"/>
        <v>4</v>
      </c>
      <c r="Z258" s="452">
        <f t="shared" si="342"/>
        <v>0</v>
      </c>
      <c r="AB258" s="448" t="s">
        <v>2364</v>
      </c>
      <c r="AC258" s="449">
        <v>0</v>
      </c>
      <c r="AD258" s="398">
        <v>0</v>
      </c>
      <c r="AE258" s="398">
        <v>7200</v>
      </c>
      <c r="AF258" s="450">
        <f t="shared" si="359"/>
        <v>7200</v>
      </c>
      <c r="AG258" s="450">
        <f t="shared" si="344"/>
        <v>0</v>
      </c>
      <c r="AH258" s="450">
        <f t="shared" si="345"/>
        <v>0</v>
      </c>
      <c r="AI258" s="450">
        <f t="shared" si="346"/>
        <v>0</v>
      </c>
      <c r="AJ258" s="452">
        <f t="shared" si="347"/>
        <v>0</v>
      </c>
      <c r="AK258" s="453">
        <f t="shared" si="348"/>
        <v>4</v>
      </c>
      <c r="AL258" s="452">
        <f t="shared" si="349"/>
        <v>0</v>
      </c>
      <c r="AN258" s="448" t="s">
        <v>2364</v>
      </c>
      <c r="AO258" s="449">
        <v>8</v>
      </c>
      <c r="AP258" s="398">
        <v>0</v>
      </c>
      <c r="AQ258" s="398">
        <v>7200</v>
      </c>
      <c r="AR258" s="450">
        <f t="shared" si="350"/>
        <v>7200</v>
      </c>
      <c r="AS258" s="450">
        <f t="shared" si="351"/>
        <v>0</v>
      </c>
      <c r="AT258" s="450">
        <f t="shared" si="352"/>
        <v>57600</v>
      </c>
      <c r="AU258" s="450">
        <f t="shared" si="353"/>
        <v>57600</v>
      </c>
      <c r="AV258" s="452">
        <f t="shared" si="354"/>
        <v>57600</v>
      </c>
      <c r="AW258" s="453">
        <f t="shared" si="355"/>
        <v>-4</v>
      </c>
      <c r="AX258" s="452">
        <f t="shared" si="356"/>
        <v>-57600</v>
      </c>
    </row>
    <row r="259" spans="1:50" s="316" customFormat="1">
      <c r="A259" s="394">
        <v>247</v>
      </c>
      <c r="B259" s="395"/>
      <c r="C259" s="396" t="s">
        <v>2623</v>
      </c>
      <c r="D259" s="395" t="s">
        <v>2364</v>
      </c>
      <c r="E259" s="447" t="s">
        <v>192</v>
      </c>
      <c r="F259" s="398"/>
      <c r="G259" s="398"/>
      <c r="H259" s="399">
        <f t="shared" si="357"/>
        <v>0</v>
      </c>
      <c r="I259" s="399">
        <f t="shared" si="333"/>
        <v>0</v>
      </c>
      <c r="J259" s="399">
        <f t="shared" si="334"/>
        <v>0</v>
      </c>
      <c r="K259" s="400">
        <f t="shared" si="335"/>
        <v>0</v>
      </c>
      <c r="L259" s="401">
        <v>0</v>
      </c>
      <c r="M259" s="402"/>
      <c r="P259" s="448" t="s">
        <v>2364</v>
      </c>
      <c r="Q259" s="449"/>
      <c r="R259" s="398"/>
      <c r="S259" s="398">
        <v>28800</v>
      </c>
      <c r="T259" s="450">
        <f t="shared" si="358"/>
        <v>28800</v>
      </c>
      <c r="U259" s="450">
        <f t="shared" si="337"/>
        <v>0</v>
      </c>
      <c r="V259" s="450">
        <f t="shared" si="338"/>
        <v>0</v>
      </c>
      <c r="W259" s="450">
        <f t="shared" si="339"/>
        <v>0</v>
      </c>
      <c r="X259" s="452">
        <f t="shared" si="340"/>
        <v>0</v>
      </c>
      <c r="Y259" s="453">
        <f t="shared" si="341"/>
        <v>4</v>
      </c>
      <c r="Z259" s="452">
        <f t="shared" si="342"/>
        <v>0</v>
      </c>
      <c r="AB259" s="448" t="s">
        <v>2364</v>
      </c>
      <c r="AC259" s="449">
        <v>0</v>
      </c>
      <c r="AD259" s="398"/>
      <c r="AE259" s="398">
        <v>28800</v>
      </c>
      <c r="AF259" s="450">
        <f t="shared" si="359"/>
        <v>28800</v>
      </c>
      <c r="AG259" s="450">
        <f t="shared" si="344"/>
        <v>0</v>
      </c>
      <c r="AH259" s="450">
        <f t="shared" si="345"/>
        <v>0</v>
      </c>
      <c r="AI259" s="450">
        <f t="shared" si="346"/>
        <v>0</v>
      </c>
      <c r="AJ259" s="452">
        <f t="shared" si="347"/>
        <v>0</v>
      </c>
      <c r="AK259" s="453">
        <f t="shared" si="348"/>
        <v>4</v>
      </c>
      <c r="AL259" s="452">
        <f t="shared" si="349"/>
        <v>0</v>
      </c>
      <c r="AN259" s="448" t="s">
        <v>2364</v>
      </c>
      <c r="AO259" s="449">
        <v>0</v>
      </c>
      <c r="AP259" s="398"/>
      <c r="AQ259" s="398">
        <v>28800</v>
      </c>
      <c r="AR259" s="450">
        <f t="shared" si="350"/>
        <v>28800</v>
      </c>
      <c r="AS259" s="450">
        <f t="shared" si="351"/>
        <v>0</v>
      </c>
      <c r="AT259" s="450">
        <f t="shared" si="352"/>
        <v>0</v>
      </c>
      <c r="AU259" s="450">
        <f t="shared" si="353"/>
        <v>0</v>
      </c>
      <c r="AV259" s="452">
        <f t="shared" si="354"/>
        <v>0</v>
      </c>
      <c r="AW259" s="453">
        <f t="shared" si="355"/>
        <v>4</v>
      </c>
      <c r="AX259" s="452">
        <f t="shared" si="356"/>
        <v>0</v>
      </c>
    </row>
    <row r="260" spans="1:50" s="316" customFormat="1" ht="30.6">
      <c r="A260" s="394">
        <v>248</v>
      </c>
      <c r="B260" s="395"/>
      <c r="C260" s="396" t="s">
        <v>2624</v>
      </c>
      <c r="D260" s="395" t="s">
        <v>2364</v>
      </c>
      <c r="E260" s="447" t="s">
        <v>196</v>
      </c>
      <c r="F260" s="398"/>
      <c r="G260" s="398"/>
      <c r="H260" s="399">
        <f t="shared" si="332"/>
        <v>0</v>
      </c>
      <c r="I260" s="399">
        <f t="shared" si="333"/>
        <v>0</v>
      </c>
      <c r="J260" s="399">
        <f t="shared" si="334"/>
        <v>0</v>
      </c>
      <c r="K260" s="400">
        <f t="shared" si="335"/>
        <v>0</v>
      </c>
      <c r="L260" s="401">
        <v>0</v>
      </c>
      <c r="M260" s="402"/>
      <c r="P260" s="448" t="s">
        <v>2364</v>
      </c>
      <c r="Q260" s="449"/>
      <c r="R260" s="398">
        <v>120</v>
      </c>
      <c r="S260" s="398">
        <v>14400</v>
      </c>
      <c r="T260" s="450">
        <f t="shared" si="358"/>
        <v>14520</v>
      </c>
      <c r="U260" s="450">
        <f t="shared" si="337"/>
        <v>0</v>
      </c>
      <c r="V260" s="450">
        <f t="shared" si="338"/>
        <v>0</v>
      </c>
      <c r="W260" s="450">
        <f t="shared" si="339"/>
        <v>0</v>
      </c>
      <c r="X260" s="452">
        <f t="shared" si="340"/>
        <v>0</v>
      </c>
      <c r="Y260" s="453">
        <f t="shared" si="341"/>
        <v>1</v>
      </c>
      <c r="Z260" s="452">
        <f t="shared" si="342"/>
        <v>0</v>
      </c>
      <c r="AB260" s="448" t="s">
        <v>2364</v>
      </c>
      <c r="AC260" s="449">
        <v>0</v>
      </c>
      <c r="AD260" s="398">
        <v>120</v>
      </c>
      <c r="AE260" s="398">
        <v>14400</v>
      </c>
      <c r="AF260" s="450">
        <f t="shared" si="359"/>
        <v>14520</v>
      </c>
      <c r="AG260" s="450">
        <f t="shared" si="344"/>
        <v>0</v>
      </c>
      <c r="AH260" s="450">
        <f t="shared" si="345"/>
        <v>0</v>
      </c>
      <c r="AI260" s="450">
        <f t="shared" si="346"/>
        <v>0</v>
      </c>
      <c r="AJ260" s="452">
        <f t="shared" si="347"/>
        <v>0</v>
      </c>
      <c r="AK260" s="453">
        <f t="shared" si="348"/>
        <v>1</v>
      </c>
      <c r="AL260" s="452">
        <f t="shared" si="349"/>
        <v>0</v>
      </c>
      <c r="AN260" s="448" t="s">
        <v>2364</v>
      </c>
      <c r="AO260" s="449">
        <v>8</v>
      </c>
      <c r="AP260" s="398">
        <v>120</v>
      </c>
      <c r="AQ260" s="398">
        <v>14400</v>
      </c>
      <c r="AR260" s="450">
        <f t="shared" si="350"/>
        <v>14520</v>
      </c>
      <c r="AS260" s="450">
        <f t="shared" si="351"/>
        <v>960</v>
      </c>
      <c r="AT260" s="450">
        <f t="shared" si="352"/>
        <v>115200</v>
      </c>
      <c r="AU260" s="450">
        <f t="shared" si="353"/>
        <v>116160</v>
      </c>
      <c r="AV260" s="452">
        <f t="shared" si="354"/>
        <v>116160</v>
      </c>
      <c r="AW260" s="453">
        <f t="shared" si="355"/>
        <v>-7</v>
      </c>
      <c r="AX260" s="452">
        <f t="shared" si="356"/>
        <v>-116160</v>
      </c>
    </row>
    <row r="261" spans="1:50" s="316" customFormat="1">
      <c r="A261" s="394">
        <v>249</v>
      </c>
      <c r="B261" s="395"/>
      <c r="C261" s="396" t="s">
        <v>2625</v>
      </c>
      <c r="D261" s="395" t="s">
        <v>2364</v>
      </c>
      <c r="E261" s="447" t="s">
        <v>196</v>
      </c>
      <c r="F261" s="398"/>
      <c r="G261" s="398"/>
      <c r="H261" s="399">
        <f t="shared" si="332"/>
        <v>0</v>
      </c>
      <c r="I261" s="399">
        <f t="shared" si="333"/>
        <v>0</v>
      </c>
      <c r="J261" s="399">
        <f t="shared" si="334"/>
        <v>0</v>
      </c>
      <c r="K261" s="400">
        <f t="shared" si="335"/>
        <v>0</v>
      </c>
      <c r="L261" s="401">
        <v>0</v>
      </c>
      <c r="M261" s="402"/>
      <c r="P261" s="448" t="s">
        <v>2364</v>
      </c>
      <c r="Q261" s="449"/>
      <c r="R261" s="398">
        <v>0</v>
      </c>
      <c r="S261" s="398">
        <v>7200</v>
      </c>
      <c r="T261" s="450">
        <f t="shared" si="358"/>
        <v>7200</v>
      </c>
      <c r="U261" s="450">
        <f t="shared" si="337"/>
        <v>0</v>
      </c>
      <c r="V261" s="450">
        <f t="shared" si="338"/>
        <v>0</v>
      </c>
      <c r="W261" s="450">
        <f t="shared" si="339"/>
        <v>0</v>
      </c>
      <c r="X261" s="452">
        <f t="shared" si="340"/>
        <v>0</v>
      </c>
      <c r="Y261" s="453">
        <f t="shared" si="341"/>
        <v>1</v>
      </c>
      <c r="Z261" s="452">
        <f t="shared" si="342"/>
        <v>0</v>
      </c>
      <c r="AB261" s="448" t="s">
        <v>2364</v>
      </c>
      <c r="AC261" s="449">
        <v>0</v>
      </c>
      <c r="AD261" s="398">
        <v>0</v>
      </c>
      <c r="AE261" s="398">
        <v>7200</v>
      </c>
      <c r="AF261" s="450">
        <f t="shared" si="359"/>
        <v>7200</v>
      </c>
      <c r="AG261" s="450">
        <f t="shared" si="344"/>
        <v>0</v>
      </c>
      <c r="AH261" s="450">
        <f t="shared" si="345"/>
        <v>0</v>
      </c>
      <c r="AI261" s="450">
        <f t="shared" si="346"/>
        <v>0</v>
      </c>
      <c r="AJ261" s="452">
        <f t="shared" si="347"/>
        <v>0</v>
      </c>
      <c r="AK261" s="453">
        <f t="shared" si="348"/>
        <v>1</v>
      </c>
      <c r="AL261" s="452">
        <f t="shared" si="349"/>
        <v>0</v>
      </c>
      <c r="AN261" s="448" t="s">
        <v>2364</v>
      </c>
      <c r="AO261" s="449">
        <v>8</v>
      </c>
      <c r="AP261" s="398">
        <v>0</v>
      </c>
      <c r="AQ261" s="398">
        <v>7200</v>
      </c>
      <c r="AR261" s="450">
        <f t="shared" si="350"/>
        <v>7200</v>
      </c>
      <c r="AS261" s="450">
        <f t="shared" si="351"/>
        <v>0</v>
      </c>
      <c r="AT261" s="450">
        <f t="shared" si="352"/>
        <v>57600</v>
      </c>
      <c r="AU261" s="450">
        <f t="shared" si="353"/>
        <v>57600</v>
      </c>
      <c r="AV261" s="452">
        <f t="shared" si="354"/>
        <v>57600</v>
      </c>
      <c r="AW261" s="453">
        <f t="shared" si="355"/>
        <v>-7</v>
      </c>
      <c r="AX261" s="452">
        <f t="shared" si="356"/>
        <v>-57600</v>
      </c>
    </row>
    <row r="262" spans="1:50" s="316" customFormat="1" ht="20.399999999999999">
      <c r="A262" s="394">
        <v>250</v>
      </c>
      <c r="B262" s="395"/>
      <c r="C262" s="396" t="s">
        <v>2626</v>
      </c>
      <c r="D262" s="395" t="s">
        <v>2364</v>
      </c>
      <c r="E262" s="447" t="s">
        <v>196</v>
      </c>
      <c r="F262" s="398"/>
      <c r="G262" s="398"/>
      <c r="H262" s="399">
        <f t="shared" si="332"/>
        <v>0</v>
      </c>
      <c r="I262" s="399">
        <f t="shared" si="333"/>
        <v>0</v>
      </c>
      <c r="J262" s="399">
        <f t="shared" si="334"/>
        <v>0</v>
      </c>
      <c r="K262" s="400">
        <f t="shared" si="335"/>
        <v>0</v>
      </c>
      <c r="L262" s="401">
        <v>0</v>
      </c>
      <c r="M262" s="402"/>
      <c r="P262" s="448" t="s">
        <v>2364</v>
      </c>
      <c r="Q262" s="449"/>
      <c r="R262" s="398">
        <v>0</v>
      </c>
      <c r="S262" s="398">
        <v>14400</v>
      </c>
      <c r="T262" s="450">
        <f t="shared" si="358"/>
        <v>14400</v>
      </c>
      <c r="U262" s="450">
        <f t="shared" si="337"/>
        <v>0</v>
      </c>
      <c r="V262" s="450">
        <f t="shared" si="338"/>
        <v>0</v>
      </c>
      <c r="W262" s="450">
        <f t="shared" si="339"/>
        <v>0</v>
      </c>
      <c r="X262" s="452">
        <f t="shared" si="340"/>
        <v>0</v>
      </c>
      <c r="Y262" s="453">
        <f t="shared" si="341"/>
        <v>1</v>
      </c>
      <c r="Z262" s="452">
        <f t="shared" si="342"/>
        <v>0</v>
      </c>
      <c r="AB262" s="448" t="s">
        <v>2364</v>
      </c>
      <c r="AC262" s="449">
        <v>0</v>
      </c>
      <c r="AD262" s="398">
        <v>0</v>
      </c>
      <c r="AE262" s="398">
        <v>14400</v>
      </c>
      <c r="AF262" s="450">
        <f t="shared" si="359"/>
        <v>14400</v>
      </c>
      <c r="AG262" s="450">
        <f t="shared" si="344"/>
        <v>0</v>
      </c>
      <c r="AH262" s="450">
        <f t="shared" si="345"/>
        <v>0</v>
      </c>
      <c r="AI262" s="450">
        <f t="shared" si="346"/>
        <v>0</v>
      </c>
      <c r="AJ262" s="452">
        <f t="shared" si="347"/>
        <v>0</v>
      </c>
      <c r="AK262" s="453">
        <f t="shared" si="348"/>
        <v>1</v>
      </c>
      <c r="AL262" s="452">
        <f t="shared" si="349"/>
        <v>0</v>
      </c>
      <c r="AN262" s="448" t="s">
        <v>2364</v>
      </c>
      <c r="AO262" s="449">
        <v>8</v>
      </c>
      <c r="AP262" s="398">
        <v>0</v>
      </c>
      <c r="AQ262" s="398">
        <v>14400</v>
      </c>
      <c r="AR262" s="450">
        <f t="shared" si="350"/>
        <v>14400</v>
      </c>
      <c r="AS262" s="450">
        <f t="shared" si="351"/>
        <v>0</v>
      </c>
      <c r="AT262" s="450">
        <f t="shared" si="352"/>
        <v>115200</v>
      </c>
      <c r="AU262" s="450">
        <f t="shared" si="353"/>
        <v>115200</v>
      </c>
      <c r="AV262" s="452">
        <f t="shared" si="354"/>
        <v>115200</v>
      </c>
      <c r="AW262" s="453">
        <f t="shared" si="355"/>
        <v>-7</v>
      </c>
      <c r="AX262" s="452">
        <f t="shared" si="356"/>
        <v>-115200</v>
      </c>
    </row>
    <row r="263" spans="1:50" s="316" customFormat="1" ht="20.399999999999999">
      <c r="A263" s="394">
        <v>251</v>
      </c>
      <c r="B263" s="395"/>
      <c r="C263" s="396" t="s">
        <v>2627</v>
      </c>
      <c r="D263" s="395" t="s">
        <v>2364</v>
      </c>
      <c r="E263" s="447" t="s">
        <v>196</v>
      </c>
      <c r="F263" s="398"/>
      <c r="G263" s="398"/>
      <c r="H263" s="399">
        <f t="shared" si="332"/>
        <v>0</v>
      </c>
      <c r="I263" s="399">
        <f t="shared" si="333"/>
        <v>0</v>
      </c>
      <c r="J263" s="399">
        <f t="shared" si="334"/>
        <v>0</v>
      </c>
      <c r="K263" s="400">
        <f t="shared" si="335"/>
        <v>0</v>
      </c>
      <c r="L263" s="401">
        <v>0</v>
      </c>
      <c r="M263" s="402"/>
      <c r="P263" s="448" t="s">
        <v>2364</v>
      </c>
      <c r="Q263" s="449"/>
      <c r="R263" s="398">
        <v>1200</v>
      </c>
      <c r="S263" s="398">
        <v>14400</v>
      </c>
      <c r="T263" s="450">
        <f t="shared" si="358"/>
        <v>15600</v>
      </c>
      <c r="U263" s="450">
        <f t="shared" si="337"/>
        <v>0</v>
      </c>
      <c r="V263" s="450">
        <f t="shared" si="338"/>
        <v>0</v>
      </c>
      <c r="W263" s="450">
        <f t="shared" si="339"/>
        <v>0</v>
      </c>
      <c r="X263" s="452">
        <f t="shared" si="340"/>
        <v>0</v>
      </c>
      <c r="Y263" s="453">
        <f t="shared" si="341"/>
        <v>1</v>
      </c>
      <c r="Z263" s="452">
        <f t="shared" si="342"/>
        <v>0</v>
      </c>
      <c r="AB263" s="448" t="s">
        <v>2364</v>
      </c>
      <c r="AC263" s="449">
        <v>0</v>
      </c>
      <c r="AD263" s="398">
        <v>1200</v>
      </c>
      <c r="AE263" s="398">
        <v>14400</v>
      </c>
      <c r="AF263" s="450">
        <f t="shared" si="359"/>
        <v>15600</v>
      </c>
      <c r="AG263" s="450">
        <f t="shared" si="344"/>
        <v>0</v>
      </c>
      <c r="AH263" s="450">
        <f t="shared" si="345"/>
        <v>0</v>
      </c>
      <c r="AI263" s="450">
        <f t="shared" si="346"/>
        <v>0</v>
      </c>
      <c r="AJ263" s="452">
        <f t="shared" si="347"/>
        <v>0</v>
      </c>
      <c r="AK263" s="453">
        <f t="shared" si="348"/>
        <v>1</v>
      </c>
      <c r="AL263" s="452">
        <f t="shared" si="349"/>
        <v>0</v>
      </c>
      <c r="AN263" s="448" t="s">
        <v>2364</v>
      </c>
      <c r="AO263" s="449">
        <v>0</v>
      </c>
      <c r="AP263" s="398">
        <v>1200</v>
      </c>
      <c r="AQ263" s="398">
        <v>14400</v>
      </c>
      <c r="AR263" s="450">
        <f t="shared" si="350"/>
        <v>15600</v>
      </c>
      <c r="AS263" s="450">
        <f t="shared" si="351"/>
        <v>0</v>
      </c>
      <c r="AT263" s="450">
        <f t="shared" si="352"/>
        <v>0</v>
      </c>
      <c r="AU263" s="450">
        <f t="shared" si="353"/>
        <v>0</v>
      </c>
      <c r="AV263" s="452">
        <f t="shared" si="354"/>
        <v>0</v>
      </c>
      <c r="AW263" s="453">
        <f t="shared" si="355"/>
        <v>1</v>
      </c>
      <c r="AX263" s="452">
        <f t="shared" si="356"/>
        <v>0</v>
      </c>
    </row>
    <row r="264" spans="1:50" s="316" customFormat="1">
      <c r="A264" s="394">
        <v>252</v>
      </c>
      <c r="B264" s="395"/>
      <c r="C264" s="396" t="s">
        <v>2628</v>
      </c>
      <c r="D264" s="395" t="s">
        <v>2364</v>
      </c>
      <c r="E264" s="447" t="s">
        <v>196</v>
      </c>
      <c r="F264" s="398"/>
      <c r="G264" s="398"/>
      <c r="H264" s="399">
        <f t="shared" si="332"/>
        <v>0</v>
      </c>
      <c r="I264" s="399">
        <f t="shared" si="333"/>
        <v>0</v>
      </c>
      <c r="J264" s="399">
        <f t="shared" si="334"/>
        <v>0</v>
      </c>
      <c r="K264" s="400">
        <f t="shared" si="335"/>
        <v>0</v>
      </c>
      <c r="L264" s="401">
        <v>0</v>
      </c>
      <c r="M264" s="402"/>
      <c r="P264" s="448" t="s">
        <v>2364</v>
      </c>
      <c r="Q264" s="449"/>
      <c r="R264" s="398"/>
      <c r="S264" s="398">
        <v>28800</v>
      </c>
      <c r="T264" s="450">
        <f t="shared" si="358"/>
        <v>28800</v>
      </c>
      <c r="U264" s="450">
        <f t="shared" si="337"/>
        <v>0</v>
      </c>
      <c r="V264" s="450">
        <f t="shared" si="338"/>
        <v>0</v>
      </c>
      <c r="W264" s="450">
        <f t="shared" si="339"/>
        <v>0</v>
      </c>
      <c r="X264" s="452">
        <f t="shared" si="340"/>
        <v>0</v>
      </c>
      <c r="Y264" s="453">
        <f t="shared" si="341"/>
        <v>1</v>
      </c>
      <c r="Z264" s="452">
        <f t="shared" si="342"/>
        <v>0</v>
      </c>
      <c r="AB264" s="448" t="s">
        <v>2364</v>
      </c>
      <c r="AC264" s="449">
        <v>0</v>
      </c>
      <c r="AD264" s="398"/>
      <c r="AE264" s="398">
        <v>28800</v>
      </c>
      <c r="AF264" s="450">
        <f t="shared" si="359"/>
        <v>28800</v>
      </c>
      <c r="AG264" s="450">
        <f t="shared" si="344"/>
        <v>0</v>
      </c>
      <c r="AH264" s="450">
        <f t="shared" si="345"/>
        <v>0</v>
      </c>
      <c r="AI264" s="450">
        <f t="shared" si="346"/>
        <v>0</v>
      </c>
      <c r="AJ264" s="452">
        <f t="shared" si="347"/>
        <v>0</v>
      </c>
      <c r="AK264" s="453">
        <f t="shared" si="348"/>
        <v>1</v>
      </c>
      <c r="AL264" s="452">
        <f t="shared" si="349"/>
        <v>0</v>
      </c>
      <c r="AN264" s="448" t="s">
        <v>2364</v>
      </c>
      <c r="AO264" s="449">
        <v>0</v>
      </c>
      <c r="AP264" s="398"/>
      <c r="AQ264" s="398">
        <v>28800</v>
      </c>
      <c r="AR264" s="450">
        <f t="shared" si="350"/>
        <v>28800</v>
      </c>
      <c r="AS264" s="450">
        <f t="shared" si="351"/>
        <v>0</v>
      </c>
      <c r="AT264" s="450">
        <f t="shared" si="352"/>
        <v>0</v>
      </c>
      <c r="AU264" s="450">
        <f t="shared" si="353"/>
        <v>0</v>
      </c>
      <c r="AV264" s="452">
        <f t="shared" si="354"/>
        <v>0</v>
      </c>
      <c r="AW264" s="453">
        <f t="shared" si="355"/>
        <v>1</v>
      </c>
      <c r="AX264" s="452">
        <f t="shared" si="356"/>
        <v>0</v>
      </c>
    </row>
    <row r="265" spans="1:50" s="316" customFormat="1" ht="20.399999999999999">
      <c r="A265" s="394">
        <v>253</v>
      </c>
      <c r="B265" s="395"/>
      <c r="C265" s="396" t="s">
        <v>2629</v>
      </c>
      <c r="D265" s="395" t="s">
        <v>2364</v>
      </c>
      <c r="E265" s="447">
        <v>1</v>
      </c>
      <c r="F265" s="398"/>
      <c r="G265" s="398"/>
      <c r="H265" s="399">
        <f t="shared" si="332"/>
        <v>0</v>
      </c>
      <c r="I265" s="399">
        <f t="shared" si="333"/>
        <v>0</v>
      </c>
      <c r="J265" s="399">
        <f t="shared" si="334"/>
        <v>0</v>
      </c>
      <c r="K265" s="400">
        <f t="shared" si="335"/>
        <v>0</v>
      </c>
      <c r="L265" s="401">
        <v>0</v>
      </c>
      <c r="M265" s="402"/>
      <c r="P265" s="448" t="s">
        <v>2364</v>
      </c>
      <c r="Q265" s="449"/>
      <c r="R265" s="398"/>
      <c r="S265" s="398">
        <v>72000</v>
      </c>
      <c r="T265" s="450">
        <f t="shared" si="358"/>
        <v>72000</v>
      </c>
      <c r="U265" s="450">
        <f t="shared" si="337"/>
        <v>0</v>
      </c>
      <c r="V265" s="450">
        <f t="shared" si="338"/>
        <v>0</v>
      </c>
      <c r="W265" s="450">
        <f t="shared" si="339"/>
        <v>0</v>
      </c>
      <c r="X265" s="452">
        <f t="shared" si="340"/>
        <v>0</v>
      </c>
      <c r="Y265" s="453">
        <f t="shared" si="341"/>
        <v>1</v>
      </c>
      <c r="Z265" s="452">
        <f t="shared" si="342"/>
        <v>0</v>
      </c>
      <c r="AB265" s="448" t="s">
        <v>2364</v>
      </c>
      <c r="AC265" s="449">
        <v>0</v>
      </c>
      <c r="AD265" s="398"/>
      <c r="AE265" s="398">
        <v>72000</v>
      </c>
      <c r="AF265" s="450">
        <f t="shared" si="359"/>
        <v>72000</v>
      </c>
      <c r="AG265" s="450">
        <f t="shared" si="344"/>
        <v>0</v>
      </c>
      <c r="AH265" s="450">
        <f t="shared" si="345"/>
        <v>0</v>
      </c>
      <c r="AI265" s="450">
        <f t="shared" si="346"/>
        <v>0</v>
      </c>
      <c r="AJ265" s="452">
        <f t="shared" si="347"/>
        <v>0</v>
      </c>
      <c r="AK265" s="453">
        <f t="shared" si="348"/>
        <v>1</v>
      </c>
      <c r="AL265" s="452">
        <f t="shared" si="349"/>
        <v>0</v>
      </c>
      <c r="AN265" s="448" t="s">
        <v>2364</v>
      </c>
      <c r="AO265" s="449">
        <v>1</v>
      </c>
      <c r="AP265" s="398"/>
      <c r="AQ265" s="398">
        <v>72000</v>
      </c>
      <c r="AR265" s="450">
        <f t="shared" si="350"/>
        <v>72000</v>
      </c>
      <c r="AS265" s="450">
        <f t="shared" si="351"/>
        <v>0</v>
      </c>
      <c r="AT265" s="450">
        <f t="shared" si="352"/>
        <v>72000</v>
      </c>
      <c r="AU265" s="450">
        <f t="shared" si="353"/>
        <v>72000</v>
      </c>
      <c r="AV265" s="452">
        <f t="shared" si="354"/>
        <v>72000</v>
      </c>
      <c r="AW265" s="453">
        <f t="shared" si="355"/>
        <v>0</v>
      </c>
      <c r="AX265" s="452">
        <f t="shared" si="356"/>
        <v>-72000</v>
      </c>
    </row>
    <row r="266" spans="1:50" s="316" customFormat="1" ht="20.399999999999999">
      <c r="A266" s="394">
        <v>254</v>
      </c>
      <c r="B266" s="395"/>
      <c r="C266" s="396" t="s">
        <v>2630</v>
      </c>
      <c r="D266" s="395" t="s">
        <v>2364</v>
      </c>
      <c r="E266" s="447">
        <v>1</v>
      </c>
      <c r="F266" s="398"/>
      <c r="G266" s="398"/>
      <c r="H266" s="399">
        <f t="shared" si="332"/>
        <v>0</v>
      </c>
      <c r="I266" s="399">
        <f t="shared" si="333"/>
        <v>0</v>
      </c>
      <c r="J266" s="399">
        <f t="shared" si="334"/>
        <v>0</v>
      </c>
      <c r="K266" s="400">
        <f t="shared" si="335"/>
        <v>0</v>
      </c>
      <c r="L266" s="401">
        <v>0</v>
      </c>
      <c r="M266" s="402"/>
      <c r="P266" s="448" t="s">
        <v>2364</v>
      </c>
      <c r="Q266" s="449"/>
      <c r="R266" s="398"/>
      <c r="S266" s="398">
        <v>72000</v>
      </c>
      <c r="T266" s="450">
        <f t="shared" si="358"/>
        <v>72000</v>
      </c>
      <c r="U266" s="450">
        <f t="shared" si="337"/>
        <v>0</v>
      </c>
      <c r="V266" s="450">
        <f t="shared" si="338"/>
        <v>0</v>
      </c>
      <c r="W266" s="450">
        <f t="shared" si="339"/>
        <v>0</v>
      </c>
      <c r="X266" s="452">
        <f t="shared" si="340"/>
        <v>0</v>
      </c>
      <c r="Y266" s="453">
        <f t="shared" si="341"/>
        <v>1</v>
      </c>
      <c r="Z266" s="452">
        <f t="shared" si="342"/>
        <v>0</v>
      </c>
      <c r="AB266" s="448" t="s">
        <v>2364</v>
      </c>
      <c r="AC266" s="449">
        <v>0</v>
      </c>
      <c r="AD266" s="398"/>
      <c r="AE266" s="398">
        <v>72000</v>
      </c>
      <c r="AF266" s="450">
        <f t="shared" si="359"/>
        <v>72000</v>
      </c>
      <c r="AG266" s="450">
        <f t="shared" si="344"/>
        <v>0</v>
      </c>
      <c r="AH266" s="450">
        <f t="shared" si="345"/>
        <v>0</v>
      </c>
      <c r="AI266" s="450">
        <f t="shared" si="346"/>
        <v>0</v>
      </c>
      <c r="AJ266" s="452">
        <f t="shared" si="347"/>
        <v>0</v>
      </c>
      <c r="AK266" s="453">
        <f t="shared" si="348"/>
        <v>1</v>
      </c>
      <c r="AL266" s="452">
        <f t="shared" si="349"/>
        <v>0</v>
      </c>
      <c r="AN266" s="448" t="s">
        <v>2364</v>
      </c>
      <c r="AO266" s="449">
        <v>1</v>
      </c>
      <c r="AP266" s="398"/>
      <c r="AQ266" s="398">
        <v>72000</v>
      </c>
      <c r="AR266" s="450">
        <f t="shared" si="350"/>
        <v>72000</v>
      </c>
      <c r="AS266" s="450">
        <f t="shared" si="351"/>
        <v>0</v>
      </c>
      <c r="AT266" s="450">
        <f t="shared" si="352"/>
        <v>72000</v>
      </c>
      <c r="AU266" s="450">
        <f t="shared" si="353"/>
        <v>72000</v>
      </c>
      <c r="AV266" s="452">
        <f t="shared" si="354"/>
        <v>72000</v>
      </c>
      <c r="AW266" s="453">
        <f t="shared" si="355"/>
        <v>0</v>
      </c>
      <c r="AX266" s="452">
        <f t="shared" si="356"/>
        <v>-72000</v>
      </c>
    </row>
    <row r="267" spans="1:50" s="316" customFormat="1" ht="20.399999999999999">
      <c r="A267" s="394">
        <v>255</v>
      </c>
      <c r="B267" s="395"/>
      <c r="C267" s="396" t="s">
        <v>2631</v>
      </c>
      <c r="D267" s="395" t="s">
        <v>2364</v>
      </c>
      <c r="E267" s="447">
        <v>1</v>
      </c>
      <c r="F267" s="398"/>
      <c r="G267" s="398"/>
      <c r="H267" s="399">
        <f t="shared" si="332"/>
        <v>0</v>
      </c>
      <c r="I267" s="399">
        <f t="shared" si="333"/>
        <v>0</v>
      </c>
      <c r="J267" s="399">
        <f t="shared" si="334"/>
        <v>0</v>
      </c>
      <c r="K267" s="400">
        <f t="shared" si="335"/>
        <v>0</v>
      </c>
      <c r="L267" s="401">
        <v>0</v>
      </c>
      <c r="M267" s="402"/>
      <c r="N267" s="483"/>
      <c r="O267" s="483"/>
      <c r="P267" s="448" t="s">
        <v>2364</v>
      </c>
      <c r="Q267" s="449"/>
      <c r="R267" s="398"/>
      <c r="S267" s="398">
        <v>72000</v>
      </c>
      <c r="T267" s="450">
        <f t="shared" si="358"/>
        <v>72000</v>
      </c>
      <c r="U267" s="450">
        <f t="shared" si="337"/>
        <v>0</v>
      </c>
      <c r="V267" s="450">
        <f t="shared" si="338"/>
        <v>0</v>
      </c>
      <c r="W267" s="450">
        <f t="shared" si="339"/>
        <v>0</v>
      </c>
      <c r="X267" s="452">
        <f t="shared" si="340"/>
        <v>0</v>
      </c>
      <c r="Y267" s="453">
        <f t="shared" si="341"/>
        <v>1</v>
      </c>
      <c r="Z267" s="452">
        <f t="shared" si="342"/>
        <v>0</v>
      </c>
      <c r="AB267" s="448" t="s">
        <v>2364</v>
      </c>
      <c r="AC267" s="449">
        <v>0</v>
      </c>
      <c r="AD267" s="398"/>
      <c r="AE267" s="398">
        <v>72000</v>
      </c>
      <c r="AF267" s="450">
        <f t="shared" si="359"/>
        <v>72000</v>
      </c>
      <c r="AG267" s="450">
        <f t="shared" si="344"/>
        <v>0</v>
      </c>
      <c r="AH267" s="450">
        <f t="shared" si="345"/>
        <v>0</v>
      </c>
      <c r="AI267" s="450">
        <f t="shared" si="346"/>
        <v>0</v>
      </c>
      <c r="AJ267" s="452">
        <f t="shared" si="347"/>
        <v>0</v>
      </c>
      <c r="AK267" s="453">
        <f t="shared" si="348"/>
        <v>1</v>
      </c>
      <c r="AL267" s="452">
        <f t="shared" si="349"/>
        <v>0</v>
      </c>
      <c r="AN267" s="448" t="s">
        <v>2364</v>
      </c>
      <c r="AO267" s="449">
        <v>0</v>
      </c>
      <c r="AP267" s="398"/>
      <c r="AQ267" s="398">
        <v>72000</v>
      </c>
      <c r="AR267" s="450">
        <f t="shared" si="350"/>
        <v>72000</v>
      </c>
      <c r="AS267" s="450">
        <f t="shared" si="351"/>
        <v>0</v>
      </c>
      <c r="AT267" s="450">
        <f t="shared" si="352"/>
        <v>0</v>
      </c>
      <c r="AU267" s="450">
        <f t="shared" si="353"/>
        <v>0</v>
      </c>
      <c r="AV267" s="452">
        <f t="shared" si="354"/>
        <v>0</v>
      </c>
      <c r="AW267" s="453">
        <f t="shared" si="355"/>
        <v>1</v>
      </c>
      <c r="AX267" s="452">
        <f t="shared" si="356"/>
        <v>0</v>
      </c>
    </row>
    <row r="268" spans="1:50" s="316" customFormat="1" ht="20.399999999999999">
      <c r="A268" s="394">
        <v>256</v>
      </c>
      <c r="B268" s="395"/>
      <c r="C268" s="396" t="s">
        <v>2632</v>
      </c>
      <c r="D268" s="395" t="s">
        <v>2364</v>
      </c>
      <c r="E268" s="447">
        <v>1</v>
      </c>
      <c r="F268" s="398"/>
      <c r="G268" s="398"/>
      <c r="H268" s="399">
        <f t="shared" si="332"/>
        <v>0</v>
      </c>
      <c r="I268" s="399">
        <f t="shared" si="333"/>
        <v>0</v>
      </c>
      <c r="J268" s="399">
        <f t="shared" si="334"/>
        <v>0</v>
      </c>
      <c r="K268" s="400">
        <f t="shared" si="335"/>
        <v>0</v>
      </c>
      <c r="L268" s="401">
        <v>0</v>
      </c>
      <c r="M268" s="402"/>
      <c r="N268" s="483"/>
      <c r="O268" s="483"/>
      <c r="P268" s="448" t="s">
        <v>2364</v>
      </c>
      <c r="Q268" s="449"/>
      <c r="R268" s="398"/>
      <c r="S268" s="398">
        <v>28800</v>
      </c>
      <c r="T268" s="450">
        <f t="shared" si="358"/>
        <v>28800</v>
      </c>
      <c r="U268" s="450">
        <f t="shared" si="337"/>
        <v>0</v>
      </c>
      <c r="V268" s="450">
        <f t="shared" si="338"/>
        <v>0</v>
      </c>
      <c r="W268" s="450">
        <f t="shared" si="339"/>
        <v>0</v>
      </c>
      <c r="X268" s="452">
        <f t="shared" si="340"/>
        <v>0</v>
      </c>
      <c r="Y268" s="453">
        <f t="shared" si="341"/>
        <v>1</v>
      </c>
      <c r="Z268" s="452">
        <f t="shared" si="342"/>
        <v>0</v>
      </c>
      <c r="AB268" s="448" t="s">
        <v>2364</v>
      </c>
      <c r="AC268" s="449">
        <v>0</v>
      </c>
      <c r="AD268" s="398"/>
      <c r="AE268" s="398">
        <v>28800</v>
      </c>
      <c r="AF268" s="450">
        <f t="shared" si="359"/>
        <v>28800</v>
      </c>
      <c r="AG268" s="450">
        <f t="shared" si="344"/>
        <v>0</v>
      </c>
      <c r="AH268" s="450">
        <f t="shared" si="345"/>
        <v>0</v>
      </c>
      <c r="AI268" s="450">
        <f t="shared" si="346"/>
        <v>0</v>
      </c>
      <c r="AJ268" s="452">
        <f t="shared" si="347"/>
        <v>0</v>
      </c>
      <c r="AK268" s="453">
        <f t="shared" si="348"/>
        <v>1</v>
      </c>
      <c r="AL268" s="452">
        <f t="shared" si="349"/>
        <v>0</v>
      </c>
      <c r="AN268" s="448" t="s">
        <v>2364</v>
      </c>
      <c r="AO268" s="449">
        <v>0</v>
      </c>
      <c r="AP268" s="398"/>
      <c r="AQ268" s="398">
        <v>28800</v>
      </c>
      <c r="AR268" s="450">
        <f t="shared" si="350"/>
        <v>28800</v>
      </c>
      <c r="AS268" s="450">
        <f t="shared" si="351"/>
        <v>0</v>
      </c>
      <c r="AT268" s="450">
        <f t="shared" si="352"/>
        <v>0</v>
      </c>
      <c r="AU268" s="450">
        <f t="shared" si="353"/>
        <v>0</v>
      </c>
      <c r="AV268" s="452">
        <f t="shared" si="354"/>
        <v>0</v>
      </c>
      <c r="AW268" s="453">
        <f t="shared" si="355"/>
        <v>1</v>
      </c>
      <c r="AX268" s="452">
        <f t="shared" si="356"/>
        <v>0</v>
      </c>
    </row>
    <row r="269" spans="1:50" s="316" customFormat="1">
      <c r="A269" s="394">
        <v>257</v>
      </c>
      <c r="B269" s="395"/>
      <c r="C269" s="396" t="s">
        <v>2633</v>
      </c>
      <c r="D269" s="395" t="s">
        <v>2364</v>
      </c>
      <c r="E269" s="447">
        <v>1</v>
      </c>
      <c r="F269" s="398"/>
      <c r="G269" s="398"/>
      <c r="H269" s="399">
        <f t="shared" ref="H269:H270" si="360">SUM(F269:G269)</f>
        <v>0</v>
      </c>
      <c r="I269" s="399">
        <f t="shared" si="333"/>
        <v>0</v>
      </c>
      <c r="J269" s="399">
        <f t="shared" si="334"/>
        <v>0</v>
      </c>
      <c r="K269" s="400">
        <f t="shared" si="335"/>
        <v>0</v>
      </c>
      <c r="L269" s="401">
        <v>0</v>
      </c>
      <c r="M269" s="402"/>
      <c r="P269" s="448" t="s">
        <v>2364</v>
      </c>
      <c r="Q269" s="449"/>
      <c r="R269" s="398"/>
      <c r="S269" s="398">
        <v>72000</v>
      </c>
      <c r="T269" s="450">
        <f t="shared" si="358"/>
        <v>72000</v>
      </c>
      <c r="U269" s="450">
        <f t="shared" si="337"/>
        <v>0</v>
      </c>
      <c r="V269" s="450">
        <f t="shared" si="338"/>
        <v>0</v>
      </c>
      <c r="W269" s="450">
        <f t="shared" si="339"/>
        <v>0</v>
      </c>
      <c r="X269" s="452">
        <f t="shared" si="340"/>
        <v>0</v>
      </c>
      <c r="Y269" s="453">
        <f t="shared" si="341"/>
        <v>1</v>
      </c>
      <c r="Z269" s="452">
        <f t="shared" si="342"/>
        <v>0</v>
      </c>
      <c r="AB269" s="448" t="s">
        <v>2364</v>
      </c>
      <c r="AC269" s="449">
        <v>0</v>
      </c>
      <c r="AD269" s="398"/>
      <c r="AE269" s="398">
        <v>72000</v>
      </c>
      <c r="AF269" s="450">
        <f t="shared" si="359"/>
        <v>72000</v>
      </c>
      <c r="AG269" s="450">
        <f t="shared" si="344"/>
        <v>0</v>
      </c>
      <c r="AH269" s="450">
        <f t="shared" si="345"/>
        <v>0</v>
      </c>
      <c r="AI269" s="450">
        <f t="shared" si="346"/>
        <v>0</v>
      </c>
      <c r="AJ269" s="452">
        <f t="shared" si="347"/>
        <v>0</v>
      </c>
      <c r="AK269" s="453">
        <f t="shared" si="348"/>
        <v>1</v>
      </c>
      <c r="AL269" s="452">
        <f t="shared" si="349"/>
        <v>0</v>
      </c>
      <c r="AN269" s="448" t="s">
        <v>2364</v>
      </c>
      <c r="AO269" s="449">
        <v>0</v>
      </c>
      <c r="AP269" s="398"/>
      <c r="AQ269" s="398">
        <v>72000</v>
      </c>
      <c r="AR269" s="450">
        <f t="shared" si="350"/>
        <v>72000</v>
      </c>
      <c r="AS269" s="450">
        <f t="shared" si="351"/>
        <v>0</v>
      </c>
      <c r="AT269" s="450">
        <f t="shared" si="352"/>
        <v>0</v>
      </c>
      <c r="AU269" s="450">
        <f t="shared" si="353"/>
        <v>0</v>
      </c>
      <c r="AV269" s="452">
        <f t="shared" si="354"/>
        <v>0</v>
      </c>
      <c r="AW269" s="453">
        <f t="shared" si="355"/>
        <v>1</v>
      </c>
      <c r="AX269" s="452">
        <f t="shared" si="356"/>
        <v>0</v>
      </c>
    </row>
    <row r="270" spans="1:50" s="316" customFormat="1" ht="20.399999999999999">
      <c r="A270" s="394">
        <v>258</v>
      </c>
      <c r="B270" s="395"/>
      <c r="C270" s="396" t="s">
        <v>2634</v>
      </c>
      <c r="D270" s="395" t="s">
        <v>2364</v>
      </c>
      <c r="E270" s="447">
        <v>1</v>
      </c>
      <c r="F270" s="398"/>
      <c r="G270" s="398"/>
      <c r="H270" s="399">
        <f t="shared" si="360"/>
        <v>0</v>
      </c>
      <c r="I270" s="399">
        <f t="shared" si="333"/>
        <v>0</v>
      </c>
      <c r="J270" s="399">
        <f t="shared" si="334"/>
        <v>0</v>
      </c>
      <c r="K270" s="400">
        <f t="shared" si="335"/>
        <v>0</v>
      </c>
      <c r="L270" s="401">
        <v>0</v>
      </c>
      <c r="M270" s="402"/>
      <c r="P270" s="448" t="s">
        <v>2364</v>
      </c>
      <c r="Q270" s="449"/>
      <c r="R270" s="398"/>
      <c r="S270" s="398">
        <v>72000</v>
      </c>
      <c r="T270" s="450">
        <f t="shared" si="358"/>
        <v>72000</v>
      </c>
      <c r="U270" s="450">
        <f t="shared" si="337"/>
        <v>0</v>
      </c>
      <c r="V270" s="450">
        <f t="shared" si="338"/>
        <v>0</v>
      </c>
      <c r="W270" s="450">
        <f t="shared" si="339"/>
        <v>0</v>
      </c>
      <c r="X270" s="452">
        <f t="shared" si="340"/>
        <v>0</v>
      </c>
      <c r="Y270" s="453">
        <f t="shared" si="341"/>
        <v>1</v>
      </c>
      <c r="Z270" s="452">
        <f t="shared" si="342"/>
        <v>0</v>
      </c>
      <c r="AB270" s="448" t="s">
        <v>2364</v>
      </c>
      <c r="AC270" s="449">
        <v>0</v>
      </c>
      <c r="AD270" s="398"/>
      <c r="AE270" s="398">
        <v>72000</v>
      </c>
      <c r="AF270" s="450">
        <f t="shared" si="359"/>
        <v>72000</v>
      </c>
      <c r="AG270" s="450">
        <f t="shared" si="344"/>
        <v>0</v>
      </c>
      <c r="AH270" s="450">
        <f t="shared" si="345"/>
        <v>0</v>
      </c>
      <c r="AI270" s="450">
        <f t="shared" si="346"/>
        <v>0</v>
      </c>
      <c r="AJ270" s="452">
        <f t="shared" si="347"/>
        <v>0</v>
      </c>
      <c r="AK270" s="453">
        <f t="shared" si="348"/>
        <v>1</v>
      </c>
      <c r="AL270" s="452">
        <f t="shared" si="349"/>
        <v>0</v>
      </c>
      <c r="AN270" s="448" t="s">
        <v>2364</v>
      </c>
      <c r="AO270" s="449">
        <v>0</v>
      </c>
      <c r="AP270" s="398"/>
      <c r="AQ270" s="398">
        <v>72000</v>
      </c>
      <c r="AR270" s="450">
        <f t="shared" si="350"/>
        <v>72000</v>
      </c>
      <c r="AS270" s="450">
        <f t="shared" si="351"/>
        <v>0</v>
      </c>
      <c r="AT270" s="450">
        <f t="shared" si="352"/>
        <v>0</v>
      </c>
      <c r="AU270" s="450">
        <f t="shared" si="353"/>
        <v>0</v>
      </c>
      <c r="AV270" s="452">
        <f t="shared" si="354"/>
        <v>0</v>
      </c>
      <c r="AW270" s="453">
        <f t="shared" si="355"/>
        <v>1</v>
      </c>
      <c r="AX270" s="452">
        <f t="shared" si="356"/>
        <v>0</v>
      </c>
    </row>
    <row r="271" spans="1:50" s="316" customFormat="1" ht="20.399999999999999">
      <c r="A271" s="394">
        <v>259</v>
      </c>
      <c r="B271" s="395"/>
      <c r="C271" s="396" t="s">
        <v>2635</v>
      </c>
      <c r="D271" s="395" t="s">
        <v>2364</v>
      </c>
      <c r="E271" s="447">
        <v>1</v>
      </c>
      <c r="F271" s="398"/>
      <c r="G271" s="398"/>
      <c r="H271" s="399">
        <f t="shared" si="332"/>
        <v>0</v>
      </c>
      <c r="I271" s="399">
        <f t="shared" si="333"/>
        <v>0</v>
      </c>
      <c r="J271" s="399">
        <f t="shared" si="334"/>
        <v>0</v>
      </c>
      <c r="K271" s="400">
        <f t="shared" si="335"/>
        <v>0</v>
      </c>
      <c r="L271" s="401">
        <v>0</v>
      </c>
      <c r="M271" s="402"/>
      <c r="P271" s="448" t="s">
        <v>2364</v>
      </c>
      <c r="Q271" s="449"/>
      <c r="R271" s="398"/>
      <c r="S271" s="398">
        <v>72000</v>
      </c>
      <c r="T271" s="450">
        <f t="shared" si="358"/>
        <v>72000</v>
      </c>
      <c r="U271" s="450">
        <f t="shared" si="337"/>
        <v>0</v>
      </c>
      <c r="V271" s="450">
        <f t="shared" si="338"/>
        <v>0</v>
      </c>
      <c r="W271" s="450">
        <f t="shared" si="339"/>
        <v>0</v>
      </c>
      <c r="X271" s="452">
        <f t="shared" si="340"/>
        <v>0</v>
      </c>
      <c r="Y271" s="453">
        <f t="shared" si="341"/>
        <v>1</v>
      </c>
      <c r="Z271" s="452">
        <f t="shared" si="342"/>
        <v>0</v>
      </c>
      <c r="AB271" s="448" t="s">
        <v>2364</v>
      </c>
      <c r="AC271" s="449">
        <v>0</v>
      </c>
      <c r="AD271" s="398"/>
      <c r="AE271" s="398">
        <v>72000</v>
      </c>
      <c r="AF271" s="450">
        <f t="shared" si="359"/>
        <v>72000</v>
      </c>
      <c r="AG271" s="450">
        <f t="shared" si="344"/>
        <v>0</v>
      </c>
      <c r="AH271" s="450">
        <f t="shared" si="345"/>
        <v>0</v>
      </c>
      <c r="AI271" s="450">
        <f t="shared" si="346"/>
        <v>0</v>
      </c>
      <c r="AJ271" s="452">
        <f t="shared" si="347"/>
        <v>0</v>
      </c>
      <c r="AK271" s="453">
        <f t="shared" si="348"/>
        <v>1</v>
      </c>
      <c r="AL271" s="452">
        <f t="shared" si="349"/>
        <v>0</v>
      </c>
      <c r="AN271" s="448" t="s">
        <v>2364</v>
      </c>
      <c r="AO271" s="449">
        <v>1</v>
      </c>
      <c r="AP271" s="398"/>
      <c r="AQ271" s="398">
        <v>72000</v>
      </c>
      <c r="AR271" s="450">
        <f t="shared" si="350"/>
        <v>72000</v>
      </c>
      <c r="AS271" s="450">
        <f t="shared" si="351"/>
        <v>0</v>
      </c>
      <c r="AT271" s="450">
        <f t="shared" si="352"/>
        <v>72000</v>
      </c>
      <c r="AU271" s="450">
        <f t="shared" si="353"/>
        <v>72000</v>
      </c>
      <c r="AV271" s="452">
        <f t="shared" si="354"/>
        <v>72000</v>
      </c>
      <c r="AW271" s="453">
        <f t="shared" si="355"/>
        <v>0</v>
      </c>
      <c r="AX271" s="452">
        <f t="shared" si="356"/>
        <v>-72000</v>
      </c>
    </row>
    <row r="272" spans="1:50" s="316" customFormat="1" ht="20.399999999999999">
      <c r="A272" s="394">
        <v>260</v>
      </c>
      <c r="B272" s="395"/>
      <c r="C272" s="396" t="s">
        <v>2636</v>
      </c>
      <c r="D272" s="395" t="s">
        <v>2364</v>
      </c>
      <c r="E272" s="447">
        <v>1</v>
      </c>
      <c r="F272" s="398"/>
      <c r="G272" s="398"/>
      <c r="H272" s="399">
        <f t="shared" ref="H272:H276" si="361">SUM(F272:G272)</f>
        <v>0</v>
      </c>
      <c r="I272" s="399">
        <f t="shared" si="333"/>
        <v>0</v>
      </c>
      <c r="J272" s="399">
        <f t="shared" si="334"/>
        <v>0</v>
      </c>
      <c r="K272" s="400">
        <f t="shared" si="335"/>
        <v>0</v>
      </c>
      <c r="L272" s="401">
        <v>0</v>
      </c>
      <c r="M272" s="402"/>
      <c r="P272" s="448" t="s">
        <v>2364</v>
      </c>
      <c r="Q272" s="449"/>
      <c r="R272" s="398"/>
      <c r="S272" s="398">
        <v>14400</v>
      </c>
      <c r="T272" s="450">
        <f t="shared" si="358"/>
        <v>14400</v>
      </c>
      <c r="U272" s="450">
        <f t="shared" si="337"/>
        <v>0</v>
      </c>
      <c r="V272" s="450">
        <f t="shared" si="338"/>
        <v>0</v>
      </c>
      <c r="W272" s="450">
        <f t="shared" si="339"/>
        <v>0</v>
      </c>
      <c r="X272" s="452">
        <f t="shared" si="340"/>
        <v>0</v>
      </c>
      <c r="Y272" s="453">
        <f t="shared" si="341"/>
        <v>1</v>
      </c>
      <c r="Z272" s="452">
        <f t="shared" si="342"/>
        <v>0</v>
      </c>
      <c r="AB272" s="448" t="s">
        <v>2364</v>
      </c>
      <c r="AC272" s="449">
        <v>0</v>
      </c>
      <c r="AD272" s="398"/>
      <c r="AE272" s="398">
        <v>14400</v>
      </c>
      <c r="AF272" s="450">
        <f t="shared" si="359"/>
        <v>14400</v>
      </c>
      <c r="AG272" s="450">
        <f t="shared" si="344"/>
        <v>0</v>
      </c>
      <c r="AH272" s="450">
        <f t="shared" si="345"/>
        <v>0</v>
      </c>
      <c r="AI272" s="450">
        <f t="shared" si="346"/>
        <v>0</v>
      </c>
      <c r="AJ272" s="452">
        <f t="shared" si="347"/>
        <v>0</v>
      </c>
      <c r="AK272" s="453">
        <f t="shared" si="348"/>
        <v>1</v>
      </c>
      <c r="AL272" s="452">
        <f t="shared" si="349"/>
        <v>0</v>
      </c>
      <c r="AN272" s="448" t="s">
        <v>2364</v>
      </c>
      <c r="AO272" s="449">
        <v>1</v>
      </c>
      <c r="AP272" s="398"/>
      <c r="AQ272" s="398">
        <v>14400</v>
      </c>
      <c r="AR272" s="450">
        <f t="shared" si="350"/>
        <v>14400</v>
      </c>
      <c r="AS272" s="450">
        <f t="shared" si="351"/>
        <v>0</v>
      </c>
      <c r="AT272" s="450">
        <f t="shared" si="352"/>
        <v>14400</v>
      </c>
      <c r="AU272" s="450">
        <f t="shared" si="353"/>
        <v>14400</v>
      </c>
      <c r="AV272" s="452">
        <f t="shared" si="354"/>
        <v>14400</v>
      </c>
      <c r="AW272" s="453">
        <f t="shared" si="355"/>
        <v>0</v>
      </c>
      <c r="AX272" s="452">
        <f t="shared" si="356"/>
        <v>-14400</v>
      </c>
    </row>
    <row r="273" spans="1:50" s="316" customFormat="1" ht="20.399999999999999">
      <c r="A273" s="394">
        <v>261</v>
      </c>
      <c r="B273" s="395"/>
      <c r="C273" s="396" t="s">
        <v>2637</v>
      </c>
      <c r="D273" s="395" t="s">
        <v>2364</v>
      </c>
      <c r="E273" s="447">
        <v>1</v>
      </c>
      <c r="F273" s="398"/>
      <c r="G273" s="398"/>
      <c r="H273" s="399">
        <f t="shared" si="361"/>
        <v>0</v>
      </c>
      <c r="I273" s="399">
        <f t="shared" si="333"/>
        <v>0</v>
      </c>
      <c r="J273" s="399">
        <f t="shared" si="334"/>
        <v>0</v>
      </c>
      <c r="K273" s="400">
        <f t="shared" si="335"/>
        <v>0</v>
      </c>
      <c r="L273" s="401">
        <v>0</v>
      </c>
      <c r="M273" s="402"/>
      <c r="P273" s="448" t="s">
        <v>2364</v>
      </c>
      <c r="Q273" s="449"/>
      <c r="R273" s="398"/>
      <c r="S273" s="398">
        <v>14400</v>
      </c>
      <c r="T273" s="450">
        <f t="shared" si="358"/>
        <v>14400</v>
      </c>
      <c r="U273" s="450">
        <f t="shared" si="337"/>
        <v>0</v>
      </c>
      <c r="V273" s="450">
        <f t="shared" si="338"/>
        <v>0</v>
      </c>
      <c r="W273" s="450">
        <f t="shared" si="339"/>
        <v>0</v>
      </c>
      <c r="X273" s="452">
        <f t="shared" si="340"/>
        <v>0</v>
      </c>
      <c r="Y273" s="453">
        <f t="shared" si="341"/>
        <v>1</v>
      </c>
      <c r="Z273" s="452">
        <f t="shared" si="342"/>
        <v>0</v>
      </c>
      <c r="AB273" s="448" t="s">
        <v>2364</v>
      </c>
      <c r="AC273" s="449">
        <v>0</v>
      </c>
      <c r="AD273" s="398"/>
      <c r="AE273" s="398">
        <v>14400</v>
      </c>
      <c r="AF273" s="450">
        <f t="shared" si="359"/>
        <v>14400</v>
      </c>
      <c r="AG273" s="450">
        <f t="shared" si="344"/>
        <v>0</v>
      </c>
      <c r="AH273" s="450">
        <f t="shared" si="345"/>
        <v>0</v>
      </c>
      <c r="AI273" s="450">
        <f t="shared" si="346"/>
        <v>0</v>
      </c>
      <c r="AJ273" s="452">
        <f t="shared" si="347"/>
        <v>0</v>
      </c>
      <c r="AK273" s="453">
        <f t="shared" si="348"/>
        <v>1</v>
      </c>
      <c r="AL273" s="452">
        <f t="shared" si="349"/>
        <v>0</v>
      </c>
      <c r="AN273" s="448" t="s">
        <v>2364</v>
      </c>
      <c r="AO273" s="449">
        <v>1</v>
      </c>
      <c r="AP273" s="398"/>
      <c r="AQ273" s="398">
        <v>14400</v>
      </c>
      <c r="AR273" s="450">
        <f t="shared" si="350"/>
        <v>14400</v>
      </c>
      <c r="AS273" s="450">
        <f t="shared" si="351"/>
        <v>0</v>
      </c>
      <c r="AT273" s="450">
        <f t="shared" si="352"/>
        <v>14400</v>
      </c>
      <c r="AU273" s="450">
        <f t="shared" si="353"/>
        <v>14400</v>
      </c>
      <c r="AV273" s="452">
        <f t="shared" si="354"/>
        <v>14400</v>
      </c>
      <c r="AW273" s="453">
        <f t="shared" si="355"/>
        <v>0</v>
      </c>
      <c r="AX273" s="452">
        <f t="shared" si="356"/>
        <v>-14400</v>
      </c>
    </row>
    <row r="274" spans="1:50" s="316" customFormat="1" ht="20.399999999999999">
      <c r="A274" s="394">
        <v>262</v>
      </c>
      <c r="B274" s="395"/>
      <c r="C274" s="396" t="s">
        <v>2638</v>
      </c>
      <c r="D274" s="395" t="s">
        <v>2364</v>
      </c>
      <c r="E274" s="447">
        <v>1</v>
      </c>
      <c r="F274" s="398"/>
      <c r="G274" s="398"/>
      <c r="H274" s="399">
        <f t="shared" si="361"/>
        <v>0</v>
      </c>
      <c r="I274" s="399">
        <f t="shared" si="333"/>
        <v>0</v>
      </c>
      <c r="J274" s="399">
        <f t="shared" si="334"/>
        <v>0</v>
      </c>
      <c r="K274" s="400">
        <f t="shared" si="335"/>
        <v>0</v>
      </c>
      <c r="L274" s="401">
        <v>0</v>
      </c>
      <c r="M274" s="402"/>
      <c r="P274" s="448" t="s">
        <v>2364</v>
      </c>
      <c r="Q274" s="449"/>
      <c r="R274" s="398"/>
      <c r="S274" s="398">
        <v>14400</v>
      </c>
      <c r="T274" s="450">
        <f t="shared" si="358"/>
        <v>14400</v>
      </c>
      <c r="U274" s="450">
        <f t="shared" si="337"/>
        <v>0</v>
      </c>
      <c r="V274" s="450">
        <f t="shared" si="338"/>
        <v>0</v>
      </c>
      <c r="W274" s="450">
        <f t="shared" si="339"/>
        <v>0</v>
      </c>
      <c r="X274" s="452">
        <f t="shared" si="340"/>
        <v>0</v>
      </c>
      <c r="Y274" s="453">
        <f t="shared" si="341"/>
        <v>1</v>
      </c>
      <c r="Z274" s="452">
        <f t="shared" si="342"/>
        <v>0</v>
      </c>
      <c r="AB274" s="448" t="s">
        <v>2364</v>
      </c>
      <c r="AC274" s="449">
        <v>0</v>
      </c>
      <c r="AD274" s="398"/>
      <c r="AE274" s="398">
        <v>14400</v>
      </c>
      <c r="AF274" s="450">
        <f t="shared" si="359"/>
        <v>14400</v>
      </c>
      <c r="AG274" s="450">
        <f t="shared" si="344"/>
        <v>0</v>
      </c>
      <c r="AH274" s="450">
        <f t="shared" si="345"/>
        <v>0</v>
      </c>
      <c r="AI274" s="450">
        <f t="shared" si="346"/>
        <v>0</v>
      </c>
      <c r="AJ274" s="452">
        <f t="shared" si="347"/>
        <v>0</v>
      </c>
      <c r="AK274" s="453">
        <f t="shared" si="348"/>
        <v>1</v>
      </c>
      <c r="AL274" s="452">
        <f t="shared" si="349"/>
        <v>0</v>
      </c>
      <c r="AN274" s="448" t="s">
        <v>2364</v>
      </c>
      <c r="AO274" s="449">
        <v>1</v>
      </c>
      <c r="AP274" s="398"/>
      <c r="AQ274" s="398">
        <v>14400</v>
      </c>
      <c r="AR274" s="450">
        <f t="shared" si="350"/>
        <v>14400</v>
      </c>
      <c r="AS274" s="450">
        <f t="shared" si="351"/>
        <v>0</v>
      </c>
      <c r="AT274" s="450">
        <f t="shared" si="352"/>
        <v>14400</v>
      </c>
      <c r="AU274" s="450">
        <f t="shared" si="353"/>
        <v>14400</v>
      </c>
      <c r="AV274" s="452">
        <f t="shared" si="354"/>
        <v>14400</v>
      </c>
      <c r="AW274" s="453">
        <f t="shared" si="355"/>
        <v>0</v>
      </c>
      <c r="AX274" s="452">
        <f t="shared" si="356"/>
        <v>-14400</v>
      </c>
    </row>
    <row r="275" spans="1:50" s="316" customFormat="1" ht="20.399999999999999">
      <c r="A275" s="394">
        <v>263</v>
      </c>
      <c r="B275" s="395"/>
      <c r="C275" s="396" t="s">
        <v>2639</v>
      </c>
      <c r="D275" s="395" t="s">
        <v>2364</v>
      </c>
      <c r="E275" s="447">
        <v>1</v>
      </c>
      <c r="F275" s="398"/>
      <c r="G275" s="398"/>
      <c r="H275" s="399">
        <f t="shared" si="361"/>
        <v>0</v>
      </c>
      <c r="I275" s="399">
        <f t="shared" si="333"/>
        <v>0</v>
      </c>
      <c r="J275" s="399">
        <f t="shared" si="334"/>
        <v>0</v>
      </c>
      <c r="K275" s="400">
        <f t="shared" si="335"/>
        <v>0</v>
      </c>
      <c r="L275" s="401">
        <v>0</v>
      </c>
      <c r="M275" s="402"/>
      <c r="P275" s="448" t="s">
        <v>2364</v>
      </c>
      <c r="Q275" s="449"/>
      <c r="R275" s="398"/>
      <c r="S275" s="398">
        <v>14400</v>
      </c>
      <c r="T275" s="450">
        <f t="shared" si="358"/>
        <v>14400</v>
      </c>
      <c r="U275" s="450">
        <f t="shared" si="337"/>
        <v>0</v>
      </c>
      <c r="V275" s="450">
        <f t="shared" si="338"/>
        <v>0</v>
      </c>
      <c r="W275" s="450">
        <f t="shared" si="339"/>
        <v>0</v>
      </c>
      <c r="X275" s="452">
        <f t="shared" si="340"/>
        <v>0</v>
      </c>
      <c r="Y275" s="453">
        <f t="shared" si="341"/>
        <v>1</v>
      </c>
      <c r="Z275" s="452">
        <f t="shared" si="342"/>
        <v>0</v>
      </c>
      <c r="AB275" s="448" t="s">
        <v>2364</v>
      </c>
      <c r="AC275" s="449">
        <v>0</v>
      </c>
      <c r="AD275" s="398"/>
      <c r="AE275" s="398">
        <v>14400</v>
      </c>
      <c r="AF275" s="450">
        <f t="shared" si="359"/>
        <v>14400</v>
      </c>
      <c r="AG275" s="450">
        <f t="shared" si="344"/>
        <v>0</v>
      </c>
      <c r="AH275" s="450">
        <f t="shared" si="345"/>
        <v>0</v>
      </c>
      <c r="AI275" s="450">
        <f t="shared" si="346"/>
        <v>0</v>
      </c>
      <c r="AJ275" s="452">
        <f t="shared" si="347"/>
        <v>0</v>
      </c>
      <c r="AK275" s="453">
        <f t="shared" si="348"/>
        <v>1</v>
      </c>
      <c r="AL275" s="452">
        <f t="shared" si="349"/>
        <v>0</v>
      </c>
      <c r="AN275" s="448" t="s">
        <v>2364</v>
      </c>
      <c r="AO275" s="449">
        <v>1</v>
      </c>
      <c r="AP275" s="398"/>
      <c r="AQ275" s="398">
        <v>14400</v>
      </c>
      <c r="AR275" s="450">
        <f t="shared" si="350"/>
        <v>14400</v>
      </c>
      <c r="AS275" s="450">
        <f t="shared" si="351"/>
        <v>0</v>
      </c>
      <c r="AT275" s="450">
        <f t="shared" si="352"/>
        <v>14400</v>
      </c>
      <c r="AU275" s="450">
        <f t="shared" si="353"/>
        <v>14400</v>
      </c>
      <c r="AV275" s="452">
        <f t="shared" si="354"/>
        <v>14400</v>
      </c>
      <c r="AW275" s="453">
        <f t="shared" si="355"/>
        <v>0</v>
      </c>
      <c r="AX275" s="452">
        <f t="shared" si="356"/>
        <v>-14400</v>
      </c>
    </row>
    <row r="276" spans="1:50" s="316" customFormat="1" ht="20.399999999999999">
      <c r="A276" s="394">
        <v>264</v>
      </c>
      <c r="B276" s="395"/>
      <c r="C276" s="396" t="s">
        <v>2640</v>
      </c>
      <c r="D276" s="395" t="s">
        <v>2364</v>
      </c>
      <c r="E276" s="447">
        <v>1</v>
      </c>
      <c r="F276" s="398"/>
      <c r="G276" s="398"/>
      <c r="H276" s="399">
        <f t="shared" si="361"/>
        <v>0</v>
      </c>
      <c r="I276" s="399">
        <f t="shared" si="333"/>
        <v>0</v>
      </c>
      <c r="J276" s="399">
        <f t="shared" si="334"/>
        <v>0</v>
      </c>
      <c r="K276" s="400">
        <f t="shared" si="335"/>
        <v>0</v>
      </c>
      <c r="L276" s="401">
        <v>0</v>
      </c>
      <c r="M276" s="402"/>
      <c r="P276" s="448" t="s">
        <v>2364</v>
      </c>
      <c r="Q276" s="449"/>
      <c r="R276" s="398"/>
      <c r="S276" s="398">
        <v>14400</v>
      </c>
      <c r="T276" s="450">
        <f t="shared" si="358"/>
        <v>14400</v>
      </c>
      <c r="U276" s="450">
        <f t="shared" si="337"/>
        <v>0</v>
      </c>
      <c r="V276" s="450">
        <f t="shared" si="338"/>
        <v>0</v>
      </c>
      <c r="W276" s="450">
        <f t="shared" si="339"/>
        <v>0</v>
      </c>
      <c r="X276" s="452">
        <f t="shared" si="340"/>
        <v>0</v>
      </c>
      <c r="Y276" s="453">
        <f t="shared" si="341"/>
        <v>1</v>
      </c>
      <c r="Z276" s="452">
        <f t="shared" si="342"/>
        <v>0</v>
      </c>
      <c r="AB276" s="448" t="s">
        <v>2364</v>
      </c>
      <c r="AC276" s="449">
        <v>0</v>
      </c>
      <c r="AD276" s="398"/>
      <c r="AE276" s="398">
        <v>14400</v>
      </c>
      <c r="AF276" s="450">
        <f t="shared" si="359"/>
        <v>14400</v>
      </c>
      <c r="AG276" s="450">
        <f t="shared" si="344"/>
        <v>0</v>
      </c>
      <c r="AH276" s="450">
        <f t="shared" si="345"/>
        <v>0</v>
      </c>
      <c r="AI276" s="450">
        <f t="shared" si="346"/>
        <v>0</v>
      </c>
      <c r="AJ276" s="452">
        <f t="shared" si="347"/>
        <v>0</v>
      </c>
      <c r="AK276" s="453">
        <f t="shared" si="348"/>
        <v>1</v>
      </c>
      <c r="AL276" s="452">
        <f t="shared" si="349"/>
        <v>0</v>
      </c>
      <c r="AN276" s="448" t="s">
        <v>2364</v>
      </c>
      <c r="AO276" s="449">
        <v>0</v>
      </c>
      <c r="AP276" s="398"/>
      <c r="AQ276" s="398">
        <v>14400</v>
      </c>
      <c r="AR276" s="450">
        <f t="shared" si="350"/>
        <v>14400</v>
      </c>
      <c r="AS276" s="450">
        <f t="shared" si="351"/>
        <v>0</v>
      </c>
      <c r="AT276" s="450">
        <f t="shared" si="352"/>
        <v>0</v>
      </c>
      <c r="AU276" s="450">
        <f t="shared" si="353"/>
        <v>0</v>
      </c>
      <c r="AV276" s="452">
        <f t="shared" si="354"/>
        <v>0</v>
      </c>
      <c r="AW276" s="453">
        <f t="shared" si="355"/>
        <v>1</v>
      </c>
      <c r="AX276" s="452">
        <f t="shared" si="356"/>
        <v>0</v>
      </c>
    </row>
    <row r="277" spans="1:50" s="316" customFormat="1">
      <c r="A277" s="394">
        <v>265</v>
      </c>
      <c r="B277" s="395"/>
      <c r="C277" s="396" t="s">
        <v>2641</v>
      </c>
      <c r="D277" s="395" t="s">
        <v>2364</v>
      </c>
      <c r="E277" s="447">
        <v>1</v>
      </c>
      <c r="F277" s="398"/>
      <c r="G277" s="398"/>
      <c r="H277" s="399">
        <f t="shared" ref="H277:H299" si="362">SUM(F277:G277)</f>
        <v>0</v>
      </c>
      <c r="I277" s="399">
        <f t="shared" si="333"/>
        <v>0</v>
      </c>
      <c r="J277" s="399">
        <f t="shared" si="334"/>
        <v>0</v>
      </c>
      <c r="K277" s="400">
        <f t="shared" si="335"/>
        <v>0</v>
      </c>
      <c r="L277" s="401">
        <v>0</v>
      </c>
      <c r="M277" s="402"/>
      <c r="P277" s="448" t="s">
        <v>2364</v>
      </c>
      <c r="Q277" s="449"/>
      <c r="R277" s="398"/>
      <c r="S277" s="398">
        <v>14400</v>
      </c>
      <c r="T277" s="450">
        <f t="shared" si="358"/>
        <v>14400</v>
      </c>
      <c r="U277" s="450">
        <f t="shared" si="337"/>
        <v>0</v>
      </c>
      <c r="V277" s="450">
        <f t="shared" si="338"/>
        <v>0</v>
      </c>
      <c r="W277" s="450">
        <f t="shared" si="339"/>
        <v>0</v>
      </c>
      <c r="X277" s="452">
        <f t="shared" si="340"/>
        <v>0</v>
      </c>
      <c r="Y277" s="453">
        <f t="shared" si="341"/>
        <v>1</v>
      </c>
      <c r="Z277" s="452">
        <f t="shared" si="342"/>
        <v>0</v>
      </c>
      <c r="AB277" s="448" t="s">
        <v>2364</v>
      </c>
      <c r="AC277" s="449">
        <v>0</v>
      </c>
      <c r="AD277" s="398"/>
      <c r="AE277" s="398">
        <v>14400</v>
      </c>
      <c r="AF277" s="450">
        <f t="shared" si="359"/>
        <v>14400</v>
      </c>
      <c r="AG277" s="450">
        <f t="shared" si="344"/>
        <v>0</v>
      </c>
      <c r="AH277" s="450">
        <f t="shared" si="345"/>
        <v>0</v>
      </c>
      <c r="AI277" s="450">
        <f t="shared" si="346"/>
        <v>0</v>
      </c>
      <c r="AJ277" s="452">
        <f t="shared" si="347"/>
        <v>0</v>
      </c>
      <c r="AK277" s="453">
        <f t="shared" si="348"/>
        <v>1</v>
      </c>
      <c r="AL277" s="452">
        <f t="shared" si="349"/>
        <v>0</v>
      </c>
      <c r="AN277" s="448" t="s">
        <v>2364</v>
      </c>
      <c r="AO277" s="449">
        <v>0</v>
      </c>
      <c r="AP277" s="398"/>
      <c r="AQ277" s="398">
        <v>14400</v>
      </c>
      <c r="AR277" s="450">
        <f t="shared" si="350"/>
        <v>14400</v>
      </c>
      <c r="AS277" s="450">
        <f t="shared" si="351"/>
        <v>0</v>
      </c>
      <c r="AT277" s="450">
        <f t="shared" si="352"/>
        <v>0</v>
      </c>
      <c r="AU277" s="450">
        <f t="shared" si="353"/>
        <v>0</v>
      </c>
      <c r="AV277" s="452">
        <f t="shared" si="354"/>
        <v>0</v>
      </c>
      <c r="AW277" s="453">
        <f t="shared" si="355"/>
        <v>1</v>
      </c>
      <c r="AX277" s="452">
        <f t="shared" si="356"/>
        <v>0</v>
      </c>
    </row>
    <row r="278" spans="1:50" s="316" customFormat="1">
      <c r="A278" s="394">
        <v>266</v>
      </c>
      <c r="B278" s="395"/>
      <c r="C278" s="396" t="s">
        <v>2642</v>
      </c>
      <c r="D278" s="395" t="s">
        <v>2364</v>
      </c>
      <c r="E278" s="447">
        <v>1</v>
      </c>
      <c r="F278" s="398"/>
      <c r="G278" s="398"/>
      <c r="H278" s="399">
        <f t="shared" si="362"/>
        <v>0</v>
      </c>
      <c r="I278" s="399">
        <f t="shared" si="333"/>
        <v>0</v>
      </c>
      <c r="J278" s="399">
        <f t="shared" si="334"/>
        <v>0</v>
      </c>
      <c r="K278" s="400">
        <f t="shared" si="335"/>
        <v>0</v>
      </c>
      <c r="L278" s="401">
        <v>0</v>
      </c>
      <c r="M278" s="402"/>
      <c r="P278" s="448" t="s">
        <v>2364</v>
      </c>
      <c r="Q278" s="449"/>
      <c r="R278" s="398"/>
      <c r="S278" s="398">
        <v>14400</v>
      </c>
      <c r="T278" s="450">
        <f t="shared" si="358"/>
        <v>14400</v>
      </c>
      <c r="U278" s="450">
        <f t="shared" si="337"/>
        <v>0</v>
      </c>
      <c r="V278" s="450">
        <f t="shared" si="338"/>
        <v>0</v>
      </c>
      <c r="W278" s="450">
        <f t="shared" si="339"/>
        <v>0</v>
      </c>
      <c r="X278" s="452">
        <f t="shared" si="340"/>
        <v>0</v>
      </c>
      <c r="Y278" s="453">
        <f t="shared" si="341"/>
        <v>1</v>
      </c>
      <c r="Z278" s="452">
        <f t="shared" si="342"/>
        <v>0</v>
      </c>
      <c r="AB278" s="448" t="s">
        <v>2364</v>
      </c>
      <c r="AC278" s="449">
        <v>0</v>
      </c>
      <c r="AD278" s="398"/>
      <c r="AE278" s="398">
        <v>14400</v>
      </c>
      <c r="AF278" s="450">
        <f t="shared" si="359"/>
        <v>14400</v>
      </c>
      <c r="AG278" s="450">
        <f t="shared" si="344"/>
        <v>0</v>
      </c>
      <c r="AH278" s="450">
        <f t="shared" si="345"/>
        <v>0</v>
      </c>
      <c r="AI278" s="450">
        <f t="shared" si="346"/>
        <v>0</v>
      </c>
      <c r="AJ278" s="452">
        <f t="shared" si="347"/>
        <v>0</v>
      </c>
      <c r="AK278" s="453">
        <f t="shared" si="348"/>
        <v>1</v>
      </c>
      <c r="AL278" s="452">
        <f t="shared" si="349"/>
        <v>0</v>
      </c>
      <c r="AN278" s="448" t="s">
        <v>2364</v>
      </c>
      <c r="AO278" s="449">
        <v>0</v>
      </c>
      <c r="AP278" s="398"/>
      <c r="AQ278" s="398">
        <v>14400</v>
      </c>
      <c r="AR278" s="450">
        <f t="shared" si="350"/>
        <v>14400</v>
      </c>
      <c r="AS278" s="450">
        <f t="shared" si="351"/>
        <v>0</v>
      </c>
      <c r="AT278" s="450">
        <f t="shared" si="352"/>
        <v>0</v>
      </c>
      <c r="AU278" s="450">
        <f t="shared" si="353"/>
        <v>0</v>
      </c>
      <c r="AV278" s="452">
        <f t="shared" si="354"/>
        <v>0</v>
      </c>
      <c r="AW278" s="453">
        <f t="shared" si="355"/>
        <v>1</v>
      </c>
      <c r="AX278" s="452">
        <f t="shared" si="356"/>
        <v>0</v>
      </c>
    </row>
    <row r="279" spans="1:50" s="316" customFormat="1" ht="20.399999999999999">
      <c r="A279" s="394">
        <v>267</v>
      </c>
      <c r="B279" s="395"/>
      <c r="C279" s="396" t="s">
        <v>2643</v>
      </c>
      <c r="D279" s="395" t="s">
        <v>2364</v>
      </c>
      <c r="E279" s="447">
        <v>1</v>
      </c>
      <c r="F279" s="398"/>
      <c r="G279" s="398"/>
      <c r="H279" s="399">
        <f t="shared" si="362"/>
        <v>0</v>
      </c>
      <c r="I279" s="399">
        <f t="shared" si="333"/>
        <v>0</v>
      </c>
      <c r="J279" s="399">
        <f t="shared" si="334"/>
        <v>0</v>
      </c>
      <c r="K279" s="400">
        <f t="shared" si="335"/>
        <v>0</v>
      </c>
      <c r="L279" s="401">
        <v>0</v>
      </c>
      <c r="M279" s="402"/>
      <c r="P279" s="448" t="s">
        <v>2364</v>
      </c>
      <c r="Q279" s="449"/>
      <c r="R279" s="398"/>
      <c r="S279" s="398">
        <v>14400</v>
      </c>
      <c r="T279" s="450">
        <f t="shared" si="358"/>
        <v>14400</v>
      </c>
      <c r="U279" s="450">
        <f t="shared" si="337"/>
        <v>0</v>
      </c>
      <c r="V279" s="450">
        <f t="shared" si="338"/>
        <v>0</v>
      </c>
      <c r="W279" s="450">
        <f t="shared" si="339"/>
        <v>0</v>
      </c>
      <c r="X279" s="452">
        <f t="shared" si="340"/>
        <v>0</v>
      </c>
      <c r="Y279" s="453">
        <f t="shared" si="341"/>
        <v>1</v>
      </c>
      <c r="Z279" s="452">
        <f t="shared" si="342"/>
        <v>0</v>
      </c>
      <c r="AB279" s="448" t="s">
        <v>2364</v>
      </c>
      <c r="AC279" s="449">
        <v>0</v>
      </c>
      <c r="AD279" s="398"/>
      <c r="AE279" s="398">
        <v>14400</v>
      </c>
      <c r="AF279" s="450">
        <f t="shared" si="359"/>
        <v>14400</v>
      </c>
      <c r="AG279" s="450">
        <f t="shared" si="344"/>
        <v>0</v>
      </c>
      <c r="AH279" s="450">
        <f t="shared" si="345"/>
        <v>0</v>
      </c>
      <c r="AI279" s="450">
        <f t="shared" si="346"/>
        <v>0</v>
      </c>
      <c r="AJ279" s="452">
        <f t="shared" si="347"/>
        <v>0</v>
      </c>
      <c r="AK279" s="453">
        <f t="shared" si="348"/>
        <v>1</v>
      </c>
      <c r="AL279" s="452">
        <f t="shared" si="349"/>
        <v>0</v>
      </c>
      <c r="AN279" s="448" t="s">
        <v>2364</v>
      </c>
      <c r="AO279" s="449">
        <v>0</v>
      </c>
      <c r="AP279" s="398"/>
      <c r="AQ279" s="398">
        <v>14400</v>
      </c>
      <c r="AR279" s="450">
        <f t="shared" si="350"/>
        <v>14400</v>
      </c>
      <c r="AS279" s="450">
        <f t="shared" si="351"/>
        <v>0</v>
      </c>
      <c r="AT279" s="450">
        <f t="shared" si="352"/>
        <v>0</v>
      </c>
      <c r="AU279" s="450">
        <f t="shared" si="353"/>
        <v>0</v>
      </c>
      <c r="AV279" s="452">
        <f t="shared" si="354"/>
        <v>0</v>
      </c>
      <c r="AW279" s="453">
        <f t="shared" si="355"/>
        <v>1</v>
      </c>
      <c r="AX279" s="452">
        <f t="shared" si="356"/>
        <v>0</v>
      </c>
    </row>
    <row r="280" spans="1:50" s="316" customFormat="1" ht="20.399999999999999">
      <c r="A280" s="394">
        <v>268</v>
      </c>
      <c r="B280" s="395"/>
      <c r="C280" s="396" t="s">
        <v>2644</v>
      </c>
      <c r="D280" s="395" t="s">
        <v>2364</v>
      </c>
      <c r="E280" s="447">
        <v>1</v>
      </c>
      <c r="F280" s="398"/>
      <c r="G280" s="398"/>
      <c r="H280" s="399">
        <f t="shared" si="362"/>
        <v>0</v>
      </c>
      <c r="I280" s="399">
        <f t="shared" si="333"/>
        <v>0</v>
      </c>
      <c r="J280" s="399">
        <f t="shared" si="334"/>
        <v>0</v>
      </c>
      <c r="K280" s="400">
        <f t="shared" si="335"/>
        <v>0</v>
      </c>
      <c r="L280" s="401">
        <v>0</v>
      </c>
      <c r="M280" s="402"/>
      <c r="P280" s="448" t="s">
        <v>2364</v>
      </c>
      <c r="Q280" s="449"/>
      <c r="R280" s="398"/>
      <c r="S280" s="398">
        <v>14400</v>
      </c>
      <c r="T280" s="450">
        <f t="shared" si="358"/>
        <v>14400</v>
      </c>
      <c r="U280" s="450">
        <f t="shared" si="337"/>
        <v>0</v>
      </c>
      <c r="V280" s="450">
        <f t="shared" si="338"/>
        <v>0</v>
      </c>
      <c r="W280" s="450">
        <f t="shared" si="339"/>
        <v>0</v>
      </c>
      <c r="X280" s="452">
        <f t="shared" si="340"/>
        <v>0</v>
      </c>
      <c r="Y280" s="453">
        <f t="shared" si="341"/>
        <v>1</v>
      </c>
      <c r="Z280" s="452">
        <f t="shared" si="342"/>
        <v>0</v>
      </c>
      <c r="AB280" s="448" t="s">
        <v>2364</v>
      </c>
      <c r="AC280" s="449">
        <v>0</v>
      </c>
      <c r="AD280" s="398"/>
      <c r="AE280" s="398">
        <v>14400</v>
      </c>
      <c r="AF280" s="450">
        <f t="shared" si="359"/>
        <v>14400</v>
      </c>
      <c r="AG280" s="450">
        <f t="shared" si="344"/>
        <v>0</v>
      </c>
      <c r="AH280" s="450">
        <f t="shared" si="345"/>
        <v>0</v>
      </c>
      <c r="AI280" s="450">
        <f t="shared" si="346"/>
        <v>0</v>
      </c>
      <c r="AJ280" s="452">
        <f t="shared" si="347"/>
        <v>0</v>
      </c>
      <c r="AK280" s="453">
        <f t="shared" si="348"/>
        <v>1</v>
      </c>
      <c r="AL280" s="452">
        <f t="shared" si="349"/>
        <v>0</v>
      </c>
      <c r="AN280" s="448" t="s">
        <v>2364</v>
      </c>
      <c r="AO280" s="449">
        <v>0</v>
      </c>
      <c r="AP280" s="398"/>
      <c r="AQ280" s="398">
        <v>14400</v>
      </c>
      <c r="AR280" s="450">
        <f t="shared" si="350"/>
        <v>14400</v>
      </c>
      <c r="AS280" s="450">
        <f t="shared" si="351"/>
        <v>0</v>
      </c>
      <c r="AT280" s="450">
        <f t="shared" si="352"/>
        <v>0</v>
      </c>
      <c r="AU280" s="450">
        <f t="shared" si="353"/>
        <v>0</v>
      </c>
      <c r="AV280" s="452">
        <f t="shared" si="354"/>
        <v>0</v>
      </c>
      <c r="AW280" s="453">
        <f t="shared" si="355"/>
        <v>1</v>
      </c>
      <c r="AX280" s="452">
        <f t="shared" si="356"/>
        <v>0</v>
      </c>
    </row>
    <row r="281" spans="1:50" s="316" customFormat="1">
      <c r="A281" s="394">
        <v>269</v>
      </c>
      <c r="B281" s="395"/>
      <c r="C281" s="396" t="s">
        <v>2645</v>
      </c>
      <c r="D281" s="395" t="s">
        <v>2364</v>
      </c>
      <c r="E281" s="447">
        <v>1</v>
      </c>
      <c r="F281" s="398"/>
      <c r="G281" s="398"/>
      <c r="H281" s="399">
        <f t="shared" si="362"/>
        <v>0</v>
      </c>
      <c r="I281" s="399">
        <f t="shared" si="333"/>
        <v>0</v>
      </c>
      <c r="J281" s="399">
        <f t="shared" si="334"/>
        <v>0</v>
      </c>
      <c r="K281" s="400">
        <f t="shared" si="335"/>
        <v>0</v>
      </c>
      <c r="L281" s="401">
        <v>0</v>
      </c>
      <c r="M281" s="402"/>
      <c r="P281" s="448" t="s">
        <v>2364</v>
      </c>
      <c r="Q281" s="449"/>
      <c r="R281" s="398"/>
      <c r="S281" s="398">
        <v>96000</v>
      </c>
      <c r="T281" s="450">
        <f t="shared" si="358"/>
        <v>96000</v>
      </c>
      <c r="U281" s="450">
        <f t="shared" si="337"/>
        <v>0</v>
      </c>
      <c r="V281" s="450">
        <f t="shared" si="338"/>
        <v>0</v>
      </c>
      <c r="W281" s="450">
        <f t="shared" si="339"/>
        <v>0</v>
      </c>
      <c r="X281" s="452">
        <f t="shared" si="340"/>
        <v>0</v>
      </c>
      <c r="Y281" s="453">
        <f t="shared" si="341"/>
        <v>1</v>
      </c>
      <c r="Z281" s="452">
        <f t="shared" si="342"/>
        <v>0</v>
      </c>
      <c r="AB281" s="448" t="s">
        <v>2364</v>
      </c>
      <c r="AC281" s="449">
        <v>0</v>
      </c>
      <c r="AD281" s="398"/>
      <c r="AE281" s="398">
        <v>96000</v>
      </c>
      <c r="AF281" s="450">
        <f t="shared" si="359"/>
        <v>96000</v>
      </c>
      <c r="AG281" s="450">
        <f t="shared" si="344"/>
        <v>0</v>
      </c>
      <c r="AH281" s="450">
        <f t="shared" si="345"/>
        <v>0</v>
      </c>
      <c r="AI281" s="450">
        <f t="shared" si="346"/>
        <v>0</v>
      </c>
      <c r="AJ281" s="452">
        <f t="shared" si="347"/>
        <v>0</v>
      </c>
      <c r="AK281" s="453">
        <f t="shared" si="348"/>
        <v>1</v>
      </c>
      <c r="AL281" s="452">
        <f t="shared" si="349"/>
        <v>0</v>
      </c>
      <c r="AN281" s="448" t="s">
        <v>2364</v>
      </c>
      <c r="AO281" s="449">
        <v>0</v>
      </c>
      <c r="AP281" s="398"/>
      <c r="AQ281" s="398">
        <v>96000</v>
      </c>
      <c r="AR281" s="450">
        <f t="shared" si="350"/>
        <v>96000</v>
      </c>
      <c r="AS281" s="450">
        <f t="shared" si="351"/>
        <v>0</v>
      </c>
      <c r="AT281" s="450">
        <f t="shared" si="352"/>
        <v>0</v>
      </c>
      <c r="AU281" s="450">
        <f t="shared" si="353"/>
        <v>0</v>
      </c>
      <c r="AV281" s="452">
        <f t="shared" si="354"/>
        <v>0</v>
      </c>
      <c r="AW281" s="453">
        <f t="shared" si="355"/>
        <v>1</v>
      </c>
      <c r="AX281" s="452">
        <f t="shared" si="356"/>
        <v>0</v>
      </c>
    </row>
    <row r="282" spans="1:50" s="316" customFormat="1" ht="20.399999999999999">
      <c r="A282" s="394">
        <v>270</v>
      </c>
      <c r="B282" s="395"/>
      <c r="C282" s="396" t="s">
        <v>2646</v>
      </c>
      <c r="D282" s="395" t="s">
        <v>2364</v>
      </c>
      <c r="E282" s="447">
        <v>1</v>
      </c>
      <c r="F282" s="398"/>
      <c r="G282" s="398"/>
      <c r="H282" s="399">
        <f t="shared" ref="H282" si="363">SUM(F282:G282)</f>
        <v>0</v>
      </c>
      <c r="I282" s="399">
        <f t="shared" si="333"/>
        <v>0</v>
      </c>
      <c r="J282" s="399">
        <f t="shared" si="334"/>
        <v>0</v>
      </c>
      <c r="K282" s="400">
        <f t="shared" si="335"/>
        <v>0</v>
      </c>
      <c r="L282" s="401">
        <v>0</v>
      </c>
      <c r="M282" s="402"/>
      <c r="P282" s="448" t="s">
        <v>2364</v>
      </c>
      <c r="Q282" s="449"/>
      <c r="R282" s="398"/>
      <c r="S282" s="398">
        <v>36000</v>
      </c>
      <c r="T282" s="450">
        <f t="shared" ref="T282" si="364">SUM(R282:S282)</f>
        <v>36000</v>
      </c>
      <c r="U282" s="450">
        <f t="shared" si="337"/>
        <v>0</v>
      </c>
      <c r="V282" s="450">
        <f t="shared" si="338"/>
        <v>0</v>
      </c>
      <c r="W282" s="450">
        <f t="shared" si="339"/>
        <v>0</v>
      </c>
      <c r="X282" s="452">
        <f t="shared" si="340"/>
        <v>0</v>
      </c>
      <c r="Y282" s="453">
        <f t="shared" si="341"/>
        <v>1</v>
      </c>
      <c r="Z282" s="452">
        <f t="shared" si="342"/>
        <v>0</v>
      </c>
      <c r="AB282" s="448" t="s">
        <v>2364</v>
      </c>
      <c r="AC282" s="449">
        <v>0</v>
      </c>
      <c r="AD282" s="398"/>
      <c r="AE282" s="398">
        <v>36000</v>
      </c>
      <c r="AF282" s="450">
        <f t="shared" si="359"/>
        <v>36000</v>
      </c>
      <c r="AG282" s="450">
        <f t="shared" si="344"/>
        <v>0</v>
      </c>
      <c r="AH282" s="450">
        <f t="shared" si="345"/>
        <v>0</v>
      </c>
      <c r="AI282" s="450">
        <f t="shared" si="346"/>
        <v>0</v>
      </c>
      <c r="AJ282" s="452">
        <f t="shared" si="347"/>
        <v>0</v>
      </c>
      <c r="AK282" s="453">
        <f t="shared" si="348"/>
        <v>1</v>
      </c>
      <c r="AL282" s="452">
        <f t="shared" si="349"/>
        <v>0</v>
      </c>
      <c r="AN282" s="448" t="s">
        <v>2364</v>
      </c>
      <c r="AO282" s="449">
        <v>0</v>
      </c>
      <c r="AP282" s="398"/>
      <c r="AQ282" s="398">
        <v>36000</v>
      </c>
      <c r="AR282" s="450">
        <f t="shared" si="350"/>
        <v>36000</v>
      </c>
      <c r="AS282" s="450">
        <f t="shared" si="351"/>
        <v>0</v>
      </c>
      <c r="AT282" s="450">
        <f t="shared" si="352"/>
        <v>0</v>
      </c>
      <c r="AU282" s="450">
        <f t="shared" si="353"/>
        <v>0</v>
      </c>
      <c r="AV282" s="452">
        <f t="shared" si="354"/>
        <v>0</v>
      </c>
      <c r="AW282" s="453">
        <f t="shared" si="355"/>
        <v>1</v>
      </c>
      <c r="AX282" s="452">
        <f t="shared" si="356"/>
        <v>0</v>
      </c>
    </row>
    <row r="283" spans="1:50" s="316" customFormat="1">
      <c r="A283" s="394">
        <v>271</v>
      </c>
      <c r="B283" s="395"/>
      <c r="C283" s="396" t="s">
        <v>2647</v>
      </c>
      <c r="D283" s="395" t="s">
        <v>2364</v>
      </c>
      <c r="E283" s="447">
        <v>1</v>
      </c>
      <c r="F283" s="398"/>
      <c r="G283" s="398"/>
      <c r="H283" s="399">
        <f t="shared" si="362"/>
        <v>0</v>
      </c>
      <c r="I283" s="399">
        <f t="shared" si="333"/>
        <v>0</v>
      </c>
      <c r="J283" s="399">
        <f t="shared" si="334"/>
        <v>0</v>
      </c>
      <c r="K283" s="400">
        <f t="shared" si="335"/>
        <v>0</v>
      </c>
      <c r="L283" s="401">
        <v>0</v>
      </c>
      <c r="M283" s="402"/>
      <c r="P283" s="448" t="s">
        <v>2364</v>
      </c>
      <c r="Q283" s="449"/>
      <c r="R283" s="398"/>
      <c r="S283" s="398">
        <v>120000</v>
      </c>
      <c r="T283" s="450">
        <f t="shared" ref="T283:T285" si="365">SUM(R283:S283)</f>
        <v>120000</v>
      </c>
      <c r="U283" s="450">
        <f t="shared" si="337"/>
        <v>0</v>
      </c>
      <c r="V283" s="450">
        <f t="shared" si="338"/>
        <v>0</v>
      </c>
      <c r="W283" s="450">
        <f t="shared" si="339"/>
        <v>0</v>
      </c>
      <c r="X283" s="452">
        <f t="shared" si="340"/>
        <v>0</v>
      </c>
      <c r="Y283" s="453">
        <f t="shared" si="341"/>
        <v>1</v>
      </c>
      <c r="Z283" s="452">
        <f t="shared" si="342"/>
        <v>0</v>
      </c>
      <c r="AB283" s="448" t="s">
        <v>2364</v>
      </c>
      <c r="AC283" s="449">
        <v>0</v>
      </c>
      <c r="AD283" s="398"/>
      <c r="AE283" s="398">
        <v>120000</v>
      </c>
      <c r="AF283" s="450">
        <f t="shared" si="359"/>
        <v>120000</v>
      </c>
      <c r="AG283" s="450">
        <f t="shared" si="344"/>
        <v>0</v>
      </c>
      <c r="AH283" s="450">
        <f t="shared" si="345"/>
        <v>0</v>
      </c>
      <c r="AI283" s="450">
        <f t="shared" si="346"/>
        <v>0</v>
      </c>
      <c r="AJ283" s="452">
        <f t="shared" si="347"/>
        <v>0</v>
      </c>
      <c r="AK283" s="453">
        <f t="shared" si="348"/>
        <v>1</v>
      </c>
      <c r="AL283" s="452">
        <f t="shared" si="349"/>
        <v>0</v>
      </c>
      <c r="AN283" s="448" t="s">
        <v>2364</v>
      </c>
      <c r="AO283" s="449">
        <v>1</v>
      </c>
      <c r="AP283" s="398"/>
      <c r="AQ283" s="398">
        <v>120000</v>
      </c>
      <c r="AR283" s="450">
        <f t="shared" si="350"/>
        <v>120000</v>
      </c>
      <c r="AS283" s="450">
        <f t="shared" si="351"/>
        <v>0</v>
      </c>
      <c r="AT283" s="450">
        <f t="shared" si="352"/>
        <v>120000</v>
      </c>
      <c r="AU283" s="450">
        <f t="shared" si="353"/>
        <v>120000</v>
      </c>
      <c r="AV283" s="452">
        <f t="shared" si="354"/>
        <v>120000</v>
      </c>
      <c r="AW283" s="453">
        <f t="shared" si="355"/>
        <v>0</v>
      </c>
      <c r="AX283" s="452">
        <f t="shared" si="356"/>
        <v>-120000</v>
      </c>
    </row>
    <row r="284" spans="1:50" s="316" customFormat="1">
      <c r="A284" s="394">
        <v>272</v>
      </c>
      <c r="B284" s="395"/>
      <c r="C284" s="396" t="s">
        <v>2648</v>
      </c>
      <c r="D284" s="395" t="s">
        <v>2649</v>
      </c>
      <c r="E284" s="447" t="s">
        <v>2650</v>
      </c>
      <c r="F284" s="398"/>
      <c r="G284" s="398"/>
      <c r="H284" s="399">
        <f t="shared" ref="H284" si="366">SUM(F284:G284)</f>
        <v>0</v>
      </c>
      <c r="I284" s="399">
        <f t="shared" si="333"/>
        <v>0</v>
      </c>
      <c r="J284" s="399">
        <f t="shared" si="334"/>
        <v>0</v>
      </c>
      <c r="K284" s="400">
        <f t="shared" si="335"/>
        <v>0</v>
      </c>
      <c r="L284" s="401"/>
      <c r="M284" s="402"/>
      <c r="P284" s="448" t="s">
        <v>2649</v>
      </c>
      <c r="Q284" s="449"/>
      <c r="R284" s="398">
        <v>0</v>
      </c>
      <c r="S284" s="398">
        <v>380</v>
      </c>
      <c r="T284" s="450">
        <f t="shared" si="365"/>
        <v>380</v>
      </c>
      <c r="U284" s="450">
        <f t="shared" si="337"/>
        <v>0</v>
      </c>
      <c r="V284" s="450">
        <f t="shared" si="338"/>
        <v>0</v>
      </c>
      <c r="W284" s="450">
        <f t="shared" si="339"/>
        <v>0</v>
      </c>
      <c r="X284" s="452">
        <f t="shared" si="340"/>
        <v>0</v>
      </c>
      <c r="Y284" s="453">
        <f t="shared" si="341"/>
        <v>160</v>
      </c>
      <c r="Z284" s="452">
        <f t="shared" si="342"/>
        <v>0</v>
      </c>
      <c r="AB284" s="448" t="s">
        <v>2649</v>
      </c>
      <c r="AC284" s="449">
        <v>550</v>
      </c>
      <c r="AD284" s="398">
        <v>0</v>
      </c>
      <c r="AE284" s="398">
        <v>380</v>
      </c>
      <c r="AF284" s="450">
        <f t="shared" si="359"/>
        <v>380</v>
      </c>
      <c r="AG284" s="450">
        <f t="shared" si="344"/>
        <v>0</v>
      </c>
      <c r="AH284" s="450">
        <f t="shared" si="345"/>
        <v>209000</v>
      </c>
      <c r="AI284" s="450">
        <f t="shared" si="346"/>
        <v>209000</v>
      </c>
      <c r="AJ284" s="452">
        <f t="shared" si="347"/>
        <v>209000</v>
      </c>
      <c r="AK284" s="453">
        <f t="shared" si="348"/>
        <v>-390</v>
      </c>
      <c r="AL284" s="452">
        <f t="shared" si="349"/>
        <v>-209000</v>
      </c>
      <c r="AN284" s="448" t="s">
        <v>2649</v>
      </c>
      <c r="AO284" s="449">
        <v>300</v>
      </c>
      <c r="AP284" s="398">
        <v>0</v>
      </c>
      <c r="AQ284" s="398">
        <v>380</v>
      </c>
      <c r="AR284" s="450">
        <f t="shared" si="350"/>
        <v>380</v>
      </c>
      <c r="AS284" s="450">
        <f t="shared" si="351"/>
        <v>0</v>
      </c>
      <c r="AT284" s="450">
        <f t="shared" si="352"/>
        <v>114000</v>
      </c>
      <c r="AU284" s="450">
        <f t="shared" si="353"/>
        <v>114000</v>
      </c>
      <c r="AV284" s="452">
        <f t="shared" si="354"/>
        <v>114000</v>
      </c>
      <c r="AW284" s="453">
        <f t="shared" si="355"/>
        <v>-690</v>
      </c>
      <c r="AX284" s="452">
        <f t="shared" si="356"/>
        <v>-323000</v>
      </c>
    </row>
    <row r="285" spans="1:50" s="316" customFormat="1">
      <c r="A285" s="394">
        <v>273</v>
      </c>
      <c r="B285" s="395"/>
      <c r="C285" s="396" t="s">
        <v>2651</v>
      </c>
      <c r="D285" s="395" t="s">
        <v>2364</v>
      </c>
      <c r="E285" s="447">
        <v>1</v>
      </c>
      <c r="F285" s="398"/>
      <c r="G285" s="398"/>
      <c r="H285" s="399">
        <f t="shared" si="362"/>
        <v>0</v>
      </c>
      <c r="I285" s="399">
        <f t="shared" si="333"/>
        <v>0</v>
      </c>
      <c r="J285" s="399">
        <f t="shared" si="334"/>
        <v>0</v>
      </c>
      <c r="K285" s="400">
        <f t="shared" si="335"/>
        <v>0</v>
      </c>
      <c r="L285" s="401">
        <v>0</v>
      </c>
      <c r="M285" s="402"/>
      <c r="P285" s="448" t="s">
        <v>2364</v>
      </c>
      <c r="Q285" s="449"/>
      <c r="R285" s="398"/>
      <c r="S285" s="398">
        <v>180000</v>
      </c>
      <c r="T285" s="450">
        <f t="shared" si="365"/>
        <v>180000</v>
      </c>
      <c r="U285" s="450">
        <f t="shared" si="337"/>
        <v>0</v>
      </c>
      <c r="V285" s="450">
        <f t="shared" si="338"/>
        <v>0</v>
      </c>
      <c r="W285" s="450">
        <f t="shared" si="339"/>
        <v>0</v>
      </c>
      <c r="X285" s="452">
        <f t="shared" si="340"/>
        <v>0</v>
      </c>
      <c r="Y285" s="453">
        <f t="shared" si="341"/>
        <v>1</v>
      </c>
      <c r="Z285" s="452">
        <f t="shared" si="342"/>
        <v>0</v>
      </c>
      <c r="AB285" s="448" t="s">
        <v>2364</v>
      </c>
      <c r="AC285" s="449">
        <v>0</v>
      </c>
      <c r="AD285" s="398"/>
      <c r="AE285" s="398">
        <v>180000</v>
      </c>
      <c r="AF285" s="450">
        <f t="shared" si="359"/>
        <v>180000</v>
      </c>
      <c r="AG285" s="450">
        <f t="shared" si="344"/>
        <v>0</v>
      </c>
      <c r="AH285" s="450">
        <f t="shared" si="345"/>
        <v>0</v>
      </c>
      <c r="AI285" s="450">
        <f t="shared" si="346"/>
        <v>0</v>
      </c>
      <c r="AJ285" s="452">
        <f t="shared" si="347"/>
        <v>0</v>
      </c>
      <c r="AK285" s="453">
        <f t="shared" si="348"/>
        <v>1</v>
      </c>
      <c r="AL285" s="452">
        <f t="shared" si="349"/>
        <v>0</v>
      </c>
      <c r="AN285" s="448" t="s">
        <v>2364</v>
      </c>
      <c r="AO285" s="449">
        <v>1</v>
      </c>
      <c r="AP285" s="398"/>
      <c r="AQ285" s="398">
        <v>180000</v>
      </c>
      <c r="AR285" s="450">
        <f t="shared" si="350"/>
        <v>180000</v>
      </c>
      <c r="AS285" s="450">
        <f t="shared" si="351"/>
        <v>0</v>
      </c>
      <c r="AT285" s="450">
        <f t="shared" si="352"/>
        <v>180000</v>
      </c>
      <c r="AU285" s="450">
        <f t="shared" si="353"/>
        <v>180000</v>
      </c>
      <c r="AV285" s="452">
        <f t="shared" si="354"/>
        <v>180000</v>
      </c>
      <c r="AW285" s="453">
        <f t="shared" si="355"/>
        <v>0</v>
      </c>
      <c r="AX285" s="452">
        <f t="shared" si="356"/>
        <v>-180000</v>
      </c>
    </row>
    <row r="286" spans="1:50" s="316" customFormat="1">
      <c r="A286" s="394">
        <v>274</v>
      </c>
      <c r="B286" s="395"/>
      <c r="C286" s="396" t="s">
        <v>2652</v>
      </c>
      <c r="D286" s="395" t="s">
        <v>2364</v>
      </c>
      <c r="E286" s="397">
        <v>1</v>
      </c>
      <c r="F286" s="398"/>
      <c r="G286" s="398"/>
      <c r="H286" s="399">
        <f t="shared" si="362"/>
        <v>0</v>
      </c>
      <c r="I286" s="399">
        <f t="shared" si="333"/>
        <v>0</v>
      </c>
      <c r="J286" s="399">
        <f t="shared" si="334"/>
        <v>0</v>
      </c>
      <c r="K286" s="400">
        <f t="shared" si="335"/>
        <v>0</v>
      </c>
      <c r="L286" s="401">
        <v>0</v>
      </c>
      <c r="M286" s="402"/>
    </row>
    <row r="287" spans="1:50" s="316" customFormat="1">
      <c r="A287" s="394">
        <v>275</v>
      </c>
      <c r="B287" s="395"/>
      <c r="C287" s="396" t="s">
        <v>2653</v>
      </c>
      <c r="D287" s="395" t="s">
        <v>2364</v>
      </c>
      <c r="E287" s="397">
        <v>1</v>
      </c>
      <c r="F287" s="398"/>
      <c r="G287" s="398"/>
      <c r="H287" s="399">
        <f t="shared" si="362"/>
        <v>0</v>
      </c>
      <c r="I287" s="399">
        <f t="shared" si="333"/>
        <v>0</v>
      </c>
      <c r="J287" s="399">
        <f t="shared" si="334"/>
        <v>0</v>
      </c>
      <c r="K287" s="400">
        <f t="shared" si="335"/>
        <v>0</v>
      </c>
      <c r="L287" s="401">
        <v>0</v>
      </c>
      <c r="M287" s="402"/>
    </row>
    <row r="288" spans="1:50" s="316" customFormat="1">
      <c r="A288" s="394">
        <v>276</v>
      </c>
      <c r="B288" s="395"/>
      <c r="C288" s="396" t="s">
        <v>2654</v>
      </c>
      <c r="D288" s="395" t="s">
        <v>2364</v>
      </c>
      <c r="E288" s="397">
        <v>1</v>
      </c>
      <c r="F288" s="398"/>
      <c r="G288" s="398"/>
      <c r="H288" s="399">
        <f t="shared" si="362"/>
        <v>0</v>
      </c>
      <c r="I288" s="399">
        <f t="shared" si="333"/>
        <v>0</v>
      </c>
      <c r="J288" s="399">
        <f t="shared" si="334"/>
        <v>0</v>
      </c>
      <c r="K288" s="400">
        <f t="shared" si="335"/>
        <v>0</v>
      </c>
      <c r="L288" s="401">
        <v>0</v>
      </c>
      <c r="M288" s="402"/>
    </row>
    <row r="289" spans="1:15" s="316" customFormat="1">
      <c r="A289" s="394">
        <v>277</v>
      </c>
      <c r="B289" s="395"/>
      <c r="C289" s="396" t="s">
        <v>2655</v>
      </c>
      <c r="D289" s="395" t="s">
        <v>2364</v>
      </c>
      <c r="E289" s="397">
        <v>1</v>
      </c>
      <c r="F289" s="398"/>
      <c r="G289" s="398"/>
      <c r="H289" s="399">
        <f t="shared" si="362"/>
        <v>0</v>
      </c>
      <c r="I289" s="399">
        <f t="shared" si="333"/>
        <v>0</v>
      </c>
      <c r="J289" s="399">
        <f t="shared" si="334"/>
        <v>0</v>
      </c>
      <c r="K289" s="400">
        <f t="shared" si="335"/>
        <v>0</v>
      </c>
      <c r="L289" s="401">
        <v>0</v>
      </c>
      <c r="M289" s="402"/>
    </row>
    <row r="290" spans="1:15" s="316" customFormat="1">
      <c r="A290" s="394">
        <v>278</v>
      </c>
      <c r="B290" s="395"/>
      <c r="C290" s="396" t="s">
        <v>2656</v>
      </c>
      <c r="D290" s="395" t="s">
        <v>2364</v>
      </c>
      <c r="E290" s="397">
        <v>1</v>
      </c>
      <c r="F290" s="398"/>
      <c r="G290" s="398"/>
      <c r="H290" s="399">
        <f t="shared" si="362"/>
        <v>0</v>
      </c>
      <c r="I290" s="399">
        <f t="shared" si="333"/>
        <v>0</v>
      </c>
      <c r="J290" s="399">
        <f t="shared" si="334"/>
        <v>0</v>
      </c>
      <c r="K290" s="400">
        <f t="shared" si="335"/>
        <v>0</v>
      </c>
      <c r="L290" s="401"/>
      <c r="M290" s="402"/>
    </row>
    <row r="291" spans="1:15" s="316" customFormat="1">
      <c r="A291" s="394">
        <v>279</v>
      </c>
      <c r="B291" s="395"/>
      <c r="C291" s="396" t="s">
        <v>170</v>
      </c>
      <c r="D291" s="395" t="s">
        <v>2364</v>
      </c>
      <c r="E291" s="397">
        <v>1</v>
      </c>
      <c r="F291" s="398"/>
      <c r="G291" s="398"/>
      <c r="H291" s="399">
        <f t="shared" si="362"/>
        <v>0</v>
      </c>
      <c r="I291" s="399">
        <f t="shared" si="333"/>
        <v>0</v>
      </c>
      <c r="J291" s="399">
        <f t="shared" si="334"/>
        <v>0</v>
      </c>
      <c r="K291" s="400">
        <f t="shared" si="335"/>
        <v>0</v>
      </c>
      <c r="L291" s="401"/>
      <c r="M291" s="402"/>
    </row>
    <row r="292" spans="1:15" s="316" customFormat="1" ht="20.399999999999999">
      <c r="A292" s="394">
        <v>280</v>
      </c>
      <c r="B292" s="395"/>
      <c r="C292" s="396" t="s">
        <v>2657</v>
      </c>
      <c r="D292" s="395" t="s">
        <v>2364</v>
      </c>
      <c r="E292" s="397">
        <v>1</v>
      </c>
      <c r="F292" s="398"/>
      <c r="G292" s="398"/>
      <c r="H292" s="399">
        <f t="shared" si="362"/>
        <v>0</v>
      </c>
      <c r="I292" s="399">
        <f t="shared" si="333"/>
        <v>0</v>
      </c>
      <c r="J292" s="399">
        <f t="shared" si="334"/>
        <v>0</v>
      </c>
      <c r="K292" s="400">
        <f t="shared" si="335"/>
        <v>0</v>
      </c>
      <c r="L292" s="401">
        <v>0</v>
      </c>
      <c r="M292" s="402"/>
    </row>
    <row r="293" spans="1:15" s="316" customFormat="1">
      <c r="A293" s="394">
        <v>281</v>
      </c>
      <c r="B293" s="395"/>
      <c r="C293" s="396" t="s">
        <v>2658</v>
      </c>
      <c r="D293" s="395" t="s">
        <v>2364</v>
      </c>
      <c r="E293" s="397">
        <v>1</v>
      </c>
      <c r="F293" s="398"/>
      <c r="G293" s="398"/>
      <c r="H293" s="399">
        <f t="shared" si="362"/>
        <v>0</v>
      </c>
      <c r="I293" s="399">
        <f t="shared" si="333"/>
        <v>0</v>
      </c>
      <c r="J293" s="399">
        <f t="shared" si="334"/>
        <v>0</v>
      </c>
      <c r="K293" s="400">
        <f t="shared" si="335"/>
        <v>0</v>
      </c>
      <c r="L293" s="455">
        <v>0</v>
      </c>
      <c r="M293" s="456"/>
    </row>
    <row r="294" spans="1:15" s="316" customFormat="1">
      <c r="A294" s="394">
        <v>282</v>
      </c>
      <c r="B294" s="395"/>
      <c r="C294" s="396" t="s">
        <v>2659</v>
      </c>
      <c r="D294" s="395" t="s">
        <v>2364</v>
      </c>
      <c r="E294" s="397">
        <v>1</v>
      </c>
      <c r="F294" s="398"/>
      <c r="G294" s="398"/>
      <c r="H294" s="399">
        <f t="shared" si="362"/>
        <v>0</v>
      </c>
      <c r="I294" s="399">
        <f t="shared" si="333"/>
        <v>0</v>
      </c>
      <c r="J294" s="399">
        <f t="shared" si="334"/>
        <v>0</v>
      </c>
      <c r="K294" s="400">
        <f t="shared" si="335"/>
        <v>0</v>
      </c>
      <c r="L294" s="401">
        <v>0</v>
      </c>
      <c r="M294" s="402"/>
    </row>
    <row r="295" spans="1:15" s="316" customFormat="1">
      <c r="A295" s="394">
        <v>283</v>
      </c>
      <c r="B295" s="395"/>
      <c r="C295" s="396" t="s">
        <v>2660</v>
      </c>
      <c r="D295" s="395" t="s">
        <v>2364</v>
      </c>
      <c r="E295" s="397">
        <v>1</v>
      </c>
      <c r="F295" s="398"/>
      <c r="G295" s="398"/>
      <c r="H295" s="399">
        <f t="shared" si="362"/>
        <v>0</v>
      </c>
      <c r="I295" s="399">
        <f t="shared" si="333"/>
        <v>0</v>
      </c>
      <c r="J295" s="399">
        <f t="shared" si="334"/>
        <v>0</v>
      </c>
      <c r="K295" s="400">
        <f t="shared" si="335"/>
        <v>0</v>
      </c>
      <c r="L295" s="401">
        <v>0</v>
      </c>
      <c r="M295" s="402"/>
    </row>
    <row r="296" spans="1:15" s="316" customFormat="1" ht="40.799999999999997">
      <c r="A296" s="394">
        <v>284</v>
      </c>
      <c r="B296" s="395"/>
      <c r="C296" s="396" t="s">
        <v>2661</v>
      </c>
      <c r="D296" s="395" t="s">
        <v>2364</v>
      </c>
      <c r="E296" s="397">
        <v>1</v>
      </c>
      <c r="F296" s="398"/>
      <c r="G296" s="398"/>
      <c r="H296" s="399">
        <f t="shared" si="362"/>
        <v>0</v>
      </c>
      <c r="I296" s="399">
        <f t="shared" si="333"/>
        <v>0</v>
      </c>
      <c r="J296" s="399">
        <f t="shared" si="334"/>
        <v>0</v>
      </c>
      <c r="K296" s="400">
        <f t="shared" si="335"/>
        <v>0</v>
      </c>
      <c r="L296" s="401">
        <v>0</v>
      </c>
      <c r="M296" s="402"/>
    </row>
    <row r="297" spans="1:15" s="316" customFormat="1" ht="20.399999999999999">
      <c r="A297" s="394">
        <v>285</v>
      </c>
      <c r="B297" s="395"/>
      <c r="C297" s="396" t="s">
        <v>2662</v>
      </c>
      <c r="D297" s="395" t="s">
        <v>2364</v>
      </c>
      <c r="E297" s="397">
        <v>1</v>
      </c>
      <c r="F297" s="398"/>
      <c r="G297" s="398"/>
      <c r="H297" s="399">
        <f t="shared" si="362"/>
        <v>0</v>
      </c>
      <c r="I297" s="399">
        <f t="shared" si="333"/>
        <v>0</v>
      </c>
      <c r="J297" s="399">
        <f t="shared" si="334"/>
        <v>0</v>
      </c>
      <c r="K297" s="400">
        <f t="shared" si="335"/>
        <v>0</v>
      </c>
      <c r="L297" s="401">
        <v>0</v>
      </c>
      <c r="M297" s="402"/>
    </row>
    <row r="298" spans="1:15" s="316" customFormat="1" ht="20.399999999999999">
      <c r="A298" s="394">
        <v>286</v>
      </c>
      <c r="B298" s="395"/>
      <c r="C298" s="396" t="s">
        <v>2663</v>
      </c>
      <c r="D298" s="395" t="s">
        <v>2364</v>
      </c>
      <c r="E298" s="397">
        <v>1</v>
      </c>
      <c r="F298" s="398"/>
      <c r="G298" s="398"/>
      <c r="H298" s="399">
        <f t="shared" si="362"/>
        <v>0</v>
      </c>
      <c r="I298" s="399">
        <f t="shared" si="333"/>
        <v>0</v>
      </c>
      <c r="J298" s="399">
        <f t="shared" si="334"/>
        <v>0</v>
      </c>
      <c r="K298" s="400">
        <f t="shared" si="335"/>
        <v>0</v>
      </c>
      <c r="L298" s="401">
        <v>0</v>
      </c>
      <c r="M298" s="402"/>
    </row>
    <row r="299" spans="1:15" s="316" customFormat="1">
      <c r="A299" s="484">
        <v>287</v>
      </c>
      <c r="B299" s="407"/>
      <c r="C299" s="408" t="s">
        <v>2664</v>
      </c>
      <c r="D299" s="407" t="s">
        <v>2364</v>
      </c>
      <c r="E299" s="409">
        <v>1</v>
      </c>
      <c r="F299" s="410"/>
      <c r="G299" s="410"/>
      <c r="H299" s="412">
        <f t="shared" si="362"/>
        <v>0</v>
      </c>
      <c r="I299" s="412">
        <f t="shared" si="333"/>
        <v>0</v>
      </c>
      <c r="J299" s="412">
        <f t="shared" si="334"/>
        <v>0</v>
      </c>
      <c r="K299" s="413">
        <f t="shared" si="335"/>
        <v>0</v>
      </c>
      <c r="L299" s="485">
        <v>0</v>
      </c>
      <c r="M299" s="486"/>
    </row>
    <row r="300" spans="1:15" s="316" customFormat="1">
      <c r="A300" s="487"/>
      <c r="B300" s="488"/>
      <c r="C300" s="488"/>
      <c r="D300" s="489"/>
      <c r="E300" s="490"/>
      <c r="F300" s="491"/>
      <c r="G300" s="491"/>
      <c r="H300" s="491"/>
      <c r="I300" s="491"/>
      <c r="J300" s="491"/>
      <c r="K300" s="491"/>
      <c r="L300" s="490"/>
      <c r="M300" s="490"/>
    </row>
    <row r="301" spans="1:15" s="316" customFormat="1" ht="12">
      <c r="A301" s="492"/>
      <c r="B301" s="493"/>
      <c r="C301" s="493"/>
      <c r="D301" s="489"/>
      <c r="E301" s="494"/>
      <c r="F301" s="491"/>
      <c r="G301" s="491"/>
      <c r="H301" s="495"/>
      <c r="I301" s="491"/>
      <c r="J301" s="491"/>
      <c r="K301" s="491"/>
      <c r="L301" s="490"/>
      <c r="M301" s="490"/>
      <c r="N301" s="315"/>
      <c r="O301" s="315"/>
    </row>
    <row r="302" spans="1:15" s="316" customFormat="1" ht="11.4">
      <c r="A302" s="496"/>
      <c r="B302" s="488"/>
      <c r="C302" s="488"/>
      <c r="D302" s="489"/>
      <c r="E302" s="494"/>
      <c r="F302" s="491"/>
      <c r="G302" s="491"/>
      <c r="H302" s="495"/>
      <c r="I302" s="491"/>
      <c r="J302" s="491"/>
      <c r="K302" s="491"/>
      <c r="L302" s="490"/>
      <c r="M302" s="490"/>
      <c r="N302" s="315"/>
      <c r="O302" s="315"/>
    </row>
    <row r="303" spans="1:15" s="316" customFormat="1">
      <c r="A303" s="497"/>
      <c r="B303" s="483"/>
      <c r="C303" s="483"/>
      <c r="D303" s="498"/>
      <c r="E303" s="499"/>
      <c r="F303" s="500"/>
      <c r="G303" s="500"/>
      <c r="H303" s="500"/>
      <c r="I303" s="500"/>
      <c r="J303" s="500"/>
      <c r="K303" s="500"/>
      <c r="L303" s="499"/>
      <c r="M303" s="499"/>
    </row>
    <row r="304" spans="1:15" s="316" customFormat="1">
      <c r="A304" s="497"/>
      <c r="B304" s="483"/>
      <c r="C304" s="483"/>
      <c r="D304" s="498"/>
      <c r="E304" s="499"/>
      <c r="F304" s="500"/>
      <c r="G304" s="500"/>
      <c r="H304" s="500"/>
      <c r="I304" s="500"/>
      <c r="J304" s="500"/>
      <c r="K304" s="500"/>
      <c r="L304" s="499"/>
      <c r="M304" s="499"/>
    </row>
    <row r="305" spans="1:13" s="316" customFormat="1">
      <c r="A305" s="497"/>
      <c r="B305" s="483"/>
      <c r="C305" s="483"/>
      <c r="D305" s="498"/>
      <c r="E305" s="499"/>
      <c r="F305" s="500"/>
      <c r="G305" s="500"/>
      <c r="H305" s="500"/>
      <c r="I305" s="500"/>
      <c r="J305" s="500"/>
      <c r="K305" s="500"/>
      <c r="L305" s="499"/>
      <c r="M305" s="499"/>
    </row>
    <row r="306" spans="1:13" s="316" customFormat="1">
      <c r="A306" s="497"/>
      <c r="B306" s="483"/>
      <c r="C306" s="483"/>
      <c r="D306" s="498"/>
      <c r="E306" s="499"/>
      <c r="F306" s="500"/>
      <c r="G306" s="500"/>
      <c r="H306" s="500"/>
      <c r="I306" s="500"/>
      <c r="J306" s="500"/>
      <c r="K306" s="500"/>
      <c r="L306" s="499"/>
      <c r="M306" s="499"/>
    </row>
    <row r="307" spans="1:13" s="316" customFormat="1">
      <c r="A307" s="497"/>
      <c r="B307" s="483"/>
      <c r="C307" s="483"/>
      <c r="D307" s="498"/>
      <c r="E307" s="499"/>
      <c r="F307" s="500"/>
      <c r="G307" s="500"/>
      <c r="H307" s="500"/>
      <c r="I307" s="500"/>
      <c r="J307" s="500"/>
      <c r="K307" s="500"/>
      <c r="L307" s="499"/>
      <c r="M307" s="499"/>
    </row>
    <row r="308" spans="1:13" s="316" customFormat="1">
      <c r="A308" s="497"/>
      <c r="B308" s="483"/>
      <c r="C308" s="483"/>
      <c r="D308" s="498"/>
      <c r="E308" s="499"/>
      <c r="F308" s="500"/>
      <c r="G308" s="500"/>
      <c r="H308" s="500"/>
      <c r="I308" s="500"/>
      <c r="J308" s="500"/>
      <c r="K308" s="500"/>
      <c r="L308" s="499"/>
      <c r="M308" s="499"/>
    </row>
    <row r="309" spans="1:13" s="316" customFormat="1">
      <c r="A309" s="497"/>
      <c r="B309" s="483"/>
      <c r="C309" s="483"/>
      <c r="D309" s="498"/>
      <c r="E309" s="499"/>
      <c r="F309" s="500"/>
      <c r="G309" s="500"/>
      <c r="H309" s="500"/>
      <c r="I309" s="500"/>
      <c r="J309" s="500"/>
      <c r="K309" s="500"/>
      <c r="L309" s="499"/>
      <c r="M309" s="499"/>
    </row>
    <row r="310" spans="1:13" s="316" customFormat="1">
      <c r="A310" s="497"/>
      <c r="B310" s="483"/>
      <c r="C310" s="483"/>
      <c r="D310" s="498"/>
      <c r="E310" s="499"/>
      <c r="F310" s="500"/>
      <c r="G310" s="500"/>
      <c r="H310" s="500"/>
      <c r="I310" s="500"/>
      <c r="J310" s="500"/>
      <c r="K310" s="500"/>
      <c r="L310" s="499"/>
      <c r="M310" s="499"/>
    </row>
    <row r="311" spans="1:13" s="316" customFormat="1">
      <c r="A311" s="497"/>
      <c r="B311" s="483"/>
      <c r="C311" s="483"/>
      <c r="D311" s="498"/>
      <c r="E311" s="499"/>
      <c r="F311" s="500"/>
      <c r="G311" s="500"/>
      <c r="H311" s="500"/>
      <c r="I311" s="500"/>
      <c r="J311" s="500"/>
      <c r="K311" s="500"/>
      <c r="L311" s="499"/>
      <c r="M311" s="499"/>
    </row>
    <row r="312" spans="1:13" s="316" customFormat="1">
      <c r="A312" s="497"/>
      <c r="B312" s="483"/>
      <c r="C312" s="483"/>
      <c r="D312" s="498"/>
      <c r="E312" s="499"/>
      <c r="F312" s="500"/>
      <c r="G312" s="500"/>
      <c r="H312" s="500"/>
      <c r="I312" s="500"/>
      <c r="J312" s="500"/>
      <c r="K312" s="500"/>
      <c r="L312" s="499"/>
      <c r="M312" s="499"/>
    </row>
    <row r="313" spans="1:13" s="316" customFormat="1">
      <c r="A313" s="497"/>
      <c r="B313" s="483"/>
      <c r="C313" s="483"/>
      <c r="D313" s="498"/>
      <c r="E313" s="499"/>
      <c r="F313" s="500"/>
      <c r="G313" s="500"/>
      <c r="H313" s="500"/>
      <c r="I313" s="500"/>
      <c r="J313" s="500"/>
      <c r="K313" s="500"/>
      <c r="L313" s="499"/>
      <c r="M313" s="499"/>
    </row>
    <row r="314" spans="1:13" s="316" customFormat="1">
      <c r="A314" s="497"/>
      <c r="B314" s="483"/>
      <c r="C314" s="483"/>
      <c r="D314" s="498"/>
      <c r="E314" s="499"/>
      <c r="F314" s="500"/>
      <c r="G314" s="500"/>
      <c r="H314" s="500"/>
      <c r="I314" s="500"/>
      <c r="J314" s="500"/>
      <c r="K314" s="500"/>
      <c r="L314" s="499"/>
      <c r="M314" s="499"/>
    </row>
    <row r="315" spans="1:13" s="316" customFormat="1">
      <c r="A315" s="497"/>
      <c r="B315" s="483"/>
      <c r="C315" s="483"/>
      <c r="D315" s="498"/>
      <c r="E315" s="499"/>
      <c r="F315" s="500"/>
      <c r="G315" s="500"/>
      <c r="H315" s="500"/>
      <c r="I315" s="500"/>
      <c r="J315" s="500"/>
      <c r="K315" s="500"/>
      <c r="L315" s="499"/>
      <c r="M315" s="499"/>
    </row>
    <row r="316" spans="1:13" s="316" customFormat="1">
      <c r="A316" s="497"/>
      <c r="B316" s="483"/>
      <c r="C316" s="483"/>
      <c r="D316" s="498"/>
      <c r="E316" s="499"/>
      <c r="F316" s="500"/>
      <c r="G316" s="500"/>
      <c r="H316" s="500"/>
      <c r="I316" s="500"/>
      <c r="J316" s="500"/>
      <c r="K316" s="500"/>
      <c r="L316" s="499"/>
      <c r="M316" s="499"/>
    </row>
    <row r="317" spans="1:13" s="316" customFormat="1">
      <c r="A317" s="497"/>
      <c r="B317" s="483"/>
      <c r="C317" s="483"/>
      <c r="D317" s="498"/>
      <c r="E317" s="499"/>
      <c r="F317" s="500"/>
      <c r="G317" s="500"/>
      <c r="H317" s="500"/>
      <c r="I317" s="500"/>
      <c r="J317" s="500"/>
      <c r="K317" s="500"/>
      <c r="L317" s="499"/>
      <c r="M317" s="499"/>
    </row>
    <row r="318" spans="1:13" s="316" customFormat="1">
      <c r="A318" s="497"/>
      <c r="B318" s="483"/>
      <c r="C318" s="483"/>
      <c r="D318" s="498"/>
      <c r="E318" s="499"/>
      <c r="F318" s="500"/>
      <c r="G318" s="500"/>
      <c r="H318" s="500"/>
      <c r="I318" s="500"/>
      <c r="J318" s="500"/>
      <c r="K318" s="500"/>
      <c r="L318" s="499"/>
      <c r="M318" s="499"/>
    </row>
    <row r="319" spans="1:13" s="316" customFormat="1">
      <c r="A319" s="497"/>
      <c r="B319" s="483"/>
      <c r="C319" s="483"/>
      <c r="D319" s="498"/>
      <c r="E319" s="499"/>
      <c r="F319" s="500"/>
      <c r="G319" s="500"/>
      <c r="H319" s="500"/>
      <c r="I319" s="500"/>
      <c r="J319" s="500"/>
      <c r="K319" s="500"/>
      <c r="L319" s="499"/>
      <c r="M319" s="499"/>
    </row>
    <row r="320" spans="1:13" s="316" customFormat="1">
      <c r="A320" s="497"/>
      <c r="B320" s="483"/>
      <c r="C320" s="483"/>
      <c r="D320" s="498"/>
      <c r="E320" s="499"/>
      <c r="F320" s="500"/>
      <c r="G320" s="500"/>
      <c r="H320" s="500"/>
      <c r="I320" s="500"/>
      <c r="J320" s="500"/>
      <c r="K320" s="500"/>
      <c r="L320" s="499"/>
      <c r="M320" s="499"/>
    </row>
    <row r="321" spans="1:13" s="316" customFormat="1">
      <c r="A321" s="497"/>
      <c r="B321" s="483"/>
      <c r="C321" s="483"/>
      <c r="D321" s="498"/>
      <c r="E321" s="499"/>
      <c r="F321" s="500"/>
      <c r="G321" s="500"/>
      <c r="H321" s="500"/>
      <c r="I321" s="500"/>
      <c r="J321" s="500"/>
      <c r="K321" s="500"/>
      <c r="L321" s="499"/>
      <c r="M321" s="499"/>
    </row>
    <row r="322" spans="1:13" s="316" customFormat="1">
      <c r="A322" s="497"/>
      <c r="B322" s="483"/>
      <c r="C322" s="483"/>
      <c r="D322" s="498"/>
      <c r="E322" s="499"/>
      <c r="F322" s="500"/>
      <c r="G322" s="500"/>
      <c r="H322" s="500"/>
      <c r="I322" s="500"/>
      <c r="J322" s="500"/>
      <c r="K322" s="500"/>
      <c r="L322" s="499"/>
      <c r="M322" s="499"/>
    </row>
    <row r="323" spans="1:13" s="316" customFormat="1">
      <c r="A323" s="497"/>
      <c r="B323" s="483"/>
      <c r="C323" s="483"/>
      <c r="D323" s="498"/>
      <c r="E323" s="499"/>
      <c r="F323" s="500"/>
      <c r="G323" s="500"/>
      <c r="H323" s="500"/>
      <c r="I323" s="500"/>
      <c r="J323" s="500"/>
      <c r="K323" s="500"/>
      <c r="L323" s="499"/>
      <c r="M323" s="499"/>
    </row>
    <row r="324" spans="1:13" s="316" customFormat="1">
      <c r="A324" s="497"/>
      <c r="B324" s="483"/>
      <c r="C324" s="483"/>
      <c r="D324" s="498"/>
      <c r="E324" s="499"/>
      <c r="F324" s="500"/>
      <c r="G324" s="500"/>
      <c r="H324" s="500"/>
      <c r="I324" s="500"/>
      <c r="J324" s="500"/>
      <c r="K324" s="500"/>
      <c r="L324" s="499"/>
      <c r="M324" s="499"/>
    </row>
    <row r="325" spans="1:13" s="316" customFormat="1">
      <c r="A325" s="497"/>
      <c r="B325" s="483"/>
      <c r="C325" s="483"/>
      <c r="D325" s="498"/>
      <c r="E325" s="499"/>
      <c r="F325" s="500"/>
      <c r="G325" s="500"/>
      <c r="H325" s="500"/>
      <c r="I325" s="500"/>
      <c r="J325" s="500"/>
      <c r="K325" s="500"/>
      <c r="L325" s="499"/>
      <c r="M325" s="499"/>
    </row>
    <row r="326" spans="1:13" s="316" customFormat="1">
      <c r="A326" s="497"/>
      <c r="B326" s="483"/>
      <c r="C326" s="483"/>
      <c r="D326" s="498"/>
      <c r="E326" s="499"/>
      <c r="F326" s="500"/>
      <c r="G326" s="500"/>
      <c r="H326" s="500"/>
      <c r="I326" s="500"/>
      <c r="J326" s="500"/>
      <c r="K326" s="500"/>
      <c r="L326" s="499"/>
      <c r="M326" s="499"/>
    </row>
    <row r="327" spans="1:13" s="316" customFormat="1">
      <c r="A327" s="497"/>
      <c r="B327" s="483"/>
      <c r="C327" s="483"/>
      <c r="D327" s="498"/>
      <c r="E327" s="499"/>
      <c r="F327" s="500"/>
      <c r="G327" s="500"/>
      <c r="H327" s="500"/>
      <c r="I327" s="500"/>
      <c r="J327" s="500"/>
      <c r="K327" s="500"/>
      <c r="L327" s="499"/>
      <c r="M327" s="499"/>
    </row>
    <row r="328" spans="1:13" s="316" customFormat="1">
      <c r="A328" s="497"/>
      <c r="B328" s="483"/>
      <c r="C328" s="483"/>
      <c r="D328" s="498"/>
      <c r="E328" s="499"/>
      <c r="F328" s="500"/>
      <c r="G328" s="500"/>
      <c r="H328" s="500"/>
      <c r="I328" s="500"/>
      <c r="J328" s="500"/>
      <c r="K328" s="500"/>
      <c r="L328" s="499"/>
      <c r="M328" s="499"/>
    </row>
    <row r="329" spans="1:13" s="316" customFormat="1">
      <c r="A329" s="497"/>
      <c r="B329" s="483"/>
      <c r="C329" s="483"/>
      <c r="D329" s="498"/>
      <c r="E329" s="499"/>
      <c r="F329" s="500"/>
      <c r="G329" s="500"/>
      <c r="H329" s="500"/>
      <c r="I329" s="500"/>
      <c r="J329" s="500"/>
      <c r="K329" s="500"/>
      <c r="L329" s="499"/>
      <c r="M329" s="499"/>
    </row>
    <row r="330" spans="1:13" s="316" customFormat="1">
      <c r="A330" s="497"/>
      <c r="B330" s="483"/>
      <c r="C330" s="483"/>
      <c r="D330" s="498"/>
      <c r="E330" s="499"/>
      <c r="F330" s="500"/>
      <c r="G330" s="500"/>
      <c r="H330" s="500"/>
      <c r="I330" s="500"/>
      <c r="J330" s="500"/>
      <c r="K330" s="500"/>
      <c r="L330" s="499"/>
      <c r="M330" s="499"/>
    </row>
    <row r="331" spans="1:13" s="316" customFormat="1">
      <c r="A331" s="497"/>
      <c r="B331" s="483"/>
      <c r="C331" s="483"/>
      <c r="D331" s="498"/>
      <c r="E331" s="499"/>
      <c r="F331" s="500"/>
      <c r="G331" s="500"/>
      <c r="H331" s="500"/>
      <c r="I331" s="500"/>
      <c r="J331" s="500"/>
      <c r="K331" s="500"/>
      <c r="L331" s="499"/>
      <c r="M331" s="499"/>
    </row>
    <row r="332" spans="1:13" s="316" customFormat="1">
      <c r="A332" s="497"/>
      <c r="B332" s="483"/>
      <c r="C332" s="483"/>
      <c r="D332" s="498"/>
      <c r="E332" s="499"/>
      <c r="F332" s="500"/>
      <c r="G332" s="500"/>
      <c r="H332" s="500"/>
      <c r="I332" s="500"/>
      <c r="J332" s="500"/>
      <c r="K332" s="500"/>
      <c r="L332" s="499"/>
      <c r="M332" s="499"/>
    </row>
    <row r="333" spans="1:13" s="316" customFormat="1">
      <c r="A333" s="497"/>
      <c r="B333" s="483"/>
      <c r="C333" s="483"/>
      <c r="D333" s="498"/>
      <c r="E333" s="499"/>
      <c r="F333" s="500"/>
      <c r="G333" s="500"/>
      <c r="H333" s="500"/>
      <c r="I333" s="500"/>
      <c r="J333" s="500"/>
      <c r="K333" s="500"/>
      <c r="L333" s="499"/>
      <c r="M333" s="499"/>
    </row>
    <row r="334" spans="1:13" s="316" customFormat="1">
      <c r="A334" s="497"/>
      <c r="B334" s="483"/>
      <c r="C334" s="483"/>
      <c r="D334" s="498"/>
      <c r="E334" s="499"/>
      <c r="F334" s="500"/>
      <c r="G334" s="500"/>
      <c r="H334" s="500"/>
      <c r="I334" s="500"/>
      <c r="J334" s="500"/>
      <c r="K334" s="500"/>
      <c r="L334" s="499"/>
      <c r="M334" s="499"/>
    </row>
    <row r="335" spans="1:13" s="316" customFormat="1">
      <c r="A335" s="497"/>
      <c r="B335" s="483"/>
      <c r="C335" s="483"/>
      <c r="D335" s="498"/>
      <c r="E335" s="499"/>
      <c r="F335" s="500"/>
      <c r="G335" s="500"/>
      <c r="H335" s="500"/>
      <c r="I335" s="500"/>
      <c r="J335" s="500"/>
      <c r="K335" s="500"/>
      <c r="L335" s="499"/>
      <c r="M335" s="499"/>
    </row>
    <row r="336" spans="1:13" s="316" customFormat="1">
      <c r="A336" s="497"/>
      <c r="B336" s="483"/>
      <c r="C336" s="483"/>
      <c r="D336" s="498"/>
      <c r="E336" s="499"/>
      <c r="F336" s="500"/>
      <c r="G336" s="500"/>
      <c r="H336" s="500"/>
      <c r="I336" s="500"/>
      <c r="J336" s="500"/>
      <c r="K336" s="500"/>
      <c r="L336" s="499"/>
      <c r="M336" s="499"/>
    </row>
    <row r="337" spans="1:13" s="316" customFormat="1">
      <c r="A337" s="497"/>
      <c r="B337" s="483"/>
      <c r="C337" s="483"/>
      <c r="D337" s="498"/>
      <c r="E337" s="499"/>
      <c r="F337" s="500"/>
      <c r="G337" s="500"/>
      <c r="H337" s="500"/>
      <c r="I337" s="500"/>
      <c r="J337" s="500"/>
      <c r="K337" s="500"/>
      <c r="L337" s="499"/>
      <c r="M337" s="499"/>
    </row>
    <row r="338" spans="1:13" s="316" customFormat="1">
      <c r="A338" s="497"/>
      <c r="B338" s="483"/>
      <c r="C338" s="483"/>
      <c r="D338" s="498"/>
      <c r="E338" s="499"/>
      <c r="F338" s="500"/>
      <c r="G338" s="500"/>
      <c r="H338" s="500"/>
      <c r="I338" s="500"/>
      <c r="J338" s="500"/>
      <c r="K338" s="500"/>
      <c r="L338" s="499"/>
      <c r="M338" s="499"/>
    </row>
    <row r="339" spans="1:13" s="316" customFormat="1">
      <c r="A339" s="497"/>
      <c r="B339" s="483"/>
      <c r="C339" s="483"/>
      <c r="D339" s="498"/>
      <c r="E339" s="499"/>
      <c r="F339" s="500"/>
      <c r="G339" s="500"/>
      <c r="H339" s="500"/>
      <c r="I339" s="500"/>
      <c r="J339" s="500"/>
      <c r="K339" s="500"/>
      <c r="L339" s="499"/>
      <c r="M339" s="499"/>
    </row>
    <row r="340" spans="1:13" s="316" customFormat="1">
      <c r="A340" s="497"/>
      <c r="B340" s="483"/>
      <c r="C340" s="483"/>
      <c r="D340" s="498"/>
      <c r="E340" s="499"/>
      <c r="F340" s="500"/>
      <c r="G340" s="500"/>
      <c r="H340" s="500"/>
      <c r="I340" s="500"/>
      <c r="J340" s="500"/>
      <c r="K340" s="500"/>
      <c r="L340" s="499"/>
      <c r="M340" s="499"/>
    </row>
    <row r="341" spans="1:13" s="316" customFormat="1">
      <c r="A341" s="497"/>
      <c r="B341" s="483"/>
      <c r="C341" s="483"/>
      <c r="D341" s="498"/>
      <c r="E341" s="499"/>
      <c r="F341" s="500"/>
      <c r="G341" s="500"/>
      <c r="H341" s="500"/>
      <c r="I341" s="500"/>
      <c r="J341" s="500"/>
      <c r="K341" s="500"/>
      <c r="L341" s="499"/>
      <c r="M341" s="499"/>
    </row>
    <row r="342" spans="1:13" s="316" customFormat="1">
      <c r="A342" s="497"/>
      <c r="B342" s="483"/>
      <c r="C342" s="483"/>
      <c r="D342" s="498"/>
      <c r="E342" s="499"/>
      <c r="F342" s="500"/>
      <c r="G342" s="500"/>
      <c r="H342" s="500"/>
      <c r="I342" s="500"/>
      <c r="J342" s="500"/>
      <c r="K342" s="500"/>
      <c r="L342" s="499"/>
      <c r="M342" s="499"/>
    </row>
    <row r="343" spans="1:13" s="316" customFormat="1">
      <c r="A343" s="497"/>
      <c r="B343" s="483"/>
      <c r="C343" s="483"/>
      <c r="D343" s="498"/>
      <c r="E343" s="499"/>
      <c r="F343" s="500"/>
      <c r="G343" s="500"/>
      <c r="H343" s="500"/>
      <c r="I343" s="500"/>
      <c r="J343" s="500"/>
      <c r="K343" s="500"/>
      <c r="L343" s="499"/>
      <c r="M343" s="499"/>
    </row>
    <row r="344" spans="1:13" s="316" customFormat="1">
      <c r="A344" s="497"/>
      <c r="B344" s="483"/>
      <c r="C344" s="483"/>
      <c r="D344" s="498"/>
      <c r="E344" s="499"/>
      <c r="F344" s="500"/>
      <c r="G344" s="500"/>
      <c r="H344" s="500"/>
      <c r="I344" s="500"/>
      <c r="J344" s="500"/>
      <c r="K344" s="500"/>
      <c r="L344" s="499"/>
      <c r="M344" s="499"/>
    </row>
    <row r="345" spans="1:13" s="316" customFormat="1">
      <c r="A345" s="497"/>
      <c r="B345" s="483"/>
      <c r="C345" s="483"/>
      <c r="D345" s="498"/>
      <c r="E345" s="499"/>
      <c r="F345" s="500"/>
      <c r="G345" s="500"/>
      <c r="H345" s="500"/>
      <c r="I345" s="500"/>
      <c r="J345" s="500"/>
      <c r="K345" s="500"/>
      <c r="L345" s="499"/>
      <c r="M345" s="499"/>
    </row>
    <row r="346" spans="1:13" s="316" customFormat="1">
      <c r="A346" s="497"/>
      <c r="B346" s="483"/>
      <c r="C346" s="483"/>
      <c r="D346" s="498"/>
      <c r="E346" s="499"/>
      <c r="F346" s="500"/>
      <c r="G346" s="500"/>
      <c r="H346" s="500"/>
      <c r="I346" s="500"/>
      <c r="J346" s="500"/>
      <c r="K346" s="500"/>
      <c r="L346" s="499"/>
      <c r="M346" s="499"/>
    </row>
    <row r="347" spans="1:13" s="316" customFormat="1">
      <c r="A347" s="497"/>
      <c r="B347" s="483"/>
      <c r="C347" s="483"/>
      <c r="D347" s="498"/>
      <c r="E347" s="499"/>
      <c r="F347" s="500"/>
      <c r="G347" s="500"/>
      <c r="H347" s="500"/>
      <c r="I347" s="500"/>
      <c r="J347" s="500"/>
      <c r="K347" s="500"/>
      <c r="L347" s="499"/>
      <c r="M347" s="499"/>
    </row>
    <row r="348" spans="1:13" s="316" customFormat="1">
      <c r="A348" s="497"/>
      <c r="B348" s="483"/>
      <c r="C348" s="483"/>
      <c r="D348" s="498"/>
      <c r="E348" s="499"/>
      <c r="F348" s="500"/>
      <c r="G348" s="500"/>
      <c r="H348" s="500"/>
      <c r="I348" s="500"/>
      <c r="J348" s="500"/>
      <c r="K348" s="500"/>
      <c r="L348" s="499"/>
      <c r="M348" s="499"/>
    </row>
    <row r="349" spans="1:13" s="316" customFormat="1">
      <c r="A349" s="497"/>
      <c r="B349" s="483"/>
      <c r="C349" s="483"/>
      <c r="D349" s="498"/>
      <c r="E349" s="499"/>
      <c r="F349" s="500"/>
      <c r="G349" s="500"/>
      <c r="H349" s="500"/>
      <c r="I349" s="500"/>
      <c r="J349" s="500"/>
      <c r="K349" s="500"/>
      <c r="L349" s="499"/>
      <c r="M349" s="499"/>
    </row>
    <row r="350" spans="1:13" s="316" customFormat="1">
      <c r="A350" s="497"/>
      <c r="B350" s="483"/>
      <c r="C350" s="483"/>
      <c r="D350" s="498"/>
      <c r="E350" s="499"/>
      <c r="F350" s="500"/>
      <c r="G350" s="500"/>
      <c r="H350" s="500"/>
      <c r="I350" s="500"/>
      <c r="J350" s="500"/>
      <c r="K350" s="500"/>
      <c r="L350" s="499"/>
      <c r="M350" s="499"/>
    </row>
    <row r="351" spans="1:13" s="316" customFormat="1">
      <c r="A351" s="497"/>
      <c r="B351" s="483"/>
      <c r="C351" s="483"/>
      <c r="D351" s="498"/>
      <c r="E351" s="499"/>
      <c r="F351" s="500"/>
      <c r="G351" s="500"/>
      <c r="H351" s="500"/>
      <c r="I351" s="500"/>
      <c r="J351" s="500"/>
      <c r="K351" s="500"/>
      <c r="L351" s="499"/>
      <c r="M351" s="499"/>
    </row>
    <row r="352" spans="1:13" s="316" customFormat="1">
      <c r="A352" s="497"/>
      <c r="B352" s="483"/>
      <c r="C352" s="483"/>
      <c r="D352" s="498"/>
      <c r="E352" s="499"/>
      <c r="F352" s="500"/>
      <c r="G352" s="500"/>
      <c r="H352" s="500"/>
      <c r="I352" s="500"/>
      <c r="J352" s="500"/>
      <c r="K352" s="500"/>
      <c r="L352" s="499"/>
      <c r="M352" s="499"/>
    </row>
    <row r="353" spans="1:13" s="316" customFormat="1">
      <c r="A353" s="497"/>
      <c r="B353" s="483"/>
      <c r="C353" s="483"/>
      <c r="D353" s="498"/>
      <c r="E353" s="499"/>
      <c r="F353" s="500"/>
      <c r="G353" s="500"/>
      <c r="H353" s="500"/>
      <c r="I353" s="500"/>
      <c r="J353" s="500"/>
      <c r="K353" s="500"/>
      <c r="L353" s="499"/>
      <c r="M353" s="499"/>
    </row>
    <row r="354" spans="1:13" s="316" customFormat="1">
      <c r="A354" s="497"/>
      <c r="B354" s="483"/>
      <c r="C354" s="483"/>
      <c r="D354" s="498"/>
      <c r="E354" s="499"/>
      <c r="F354" s="500"/>
      <c r="G354" s="500"/>
      <c r="H354" s="500"/>
      <c r="I354" s="500"/>
      <c r="J354" s="500"/>
      <c r="K354" s="500"/>
      <c r="L354" s="499"/>
      <c r="M354" s="499"/>
    </row>
    <row r="355" spans="1:13" s="316" customFormat="1">
      <c r="A355" s="497"/>
      <c r="B355" s="483"/>
      <c r="C355" s="483"/>
      <c r="D355" s="498"/>
      <c r="E355" s="499"/>
      <c r="F355" s="500"/>
      <c r="G355" s="500"/>
      <c r="H355" s="500"/>
      <c r="I355" s="500"/>
      <c r="J355" s="500"/>
      <c r="K355" s="500"/>
      <c r="L355" s="499"/>
      <c r="M355" s="499"/>
    </row>
    <row r="356" spans="1:13" s="316" customFormat="1">
      <c r="A356" s="497"/>
      <c r="B356" s="483"/>
      <c r="C356" s="483"/>
      <c r="D356" s="498"/>
      <c r="E356" s="499"/>
      <c r="F356" s="500"/>
      <c r="G356" s="500"/>
      <c r="H356" s="500"/>
      <c r="I356" s="500"/>
      <c r="J356" s="500"/>
      <c r="K356" s="500"/>
      <c r="L356" s="499"/>
      <c r="M356" s="499"/>
    </row>
    <row r="357" spans="1:13" s="316" customFormat="1">
      <c r="A357" s="497"/>
      <c r="B357" s="483"/>
      <c r="C357" s="483"/>
      <c r="D357" s="498"/>
      <c r="E357" s="499"/>
      <c r="F357" s="500"/>
      <c r="G357" s="500"/>
      <c r="H357" s="500"/>
      <c r="I357" s="500"/>
      <c r="J357" s="500"/>
      <c r="K357" s="500"/>
      <c r="L357" s="499"/>
      <c r="M357" s="499"/>
    </row>
    <row r="358" spans="1:13" s="316" customFormat="1">
      <c r="A358" s="497"/>
      <c r="B358" s="483"/>
      <c r="C358" s="483"/>
      <c r="D358" s="498"/>
      <c r="E358" s="499"/>
      <c r="F358" s="500"/>
      <c r="G358" s="500"/>
      <c r="H358" s="500"/>
      <c r="I358" s="500"/>
      <c r="J358" s="500"/>
      <c r="K358" s="500"/>
      <c r="L358" s="499"/>
      <c r="M358" s="499"/>
    </row>
    <row r="359" spans="1:13" s="316" customFormat="1">
      <c r="A359" s="497"/>
      <c r="B359" s="483"/>
      <c r="C359" s="483"/>
      <c r="D359" s="498"/>
      <c r="E359" s="499"/>
      <c r="F359" s="500"/>
      <c r="G359" s="500"/>
      <c r="H359" s="500"/>
      <c r="I359" s="500"/>
      <c r="J359" s="500"/>
      <c r="K359" s="500"/>
      <c r="L359" s="499"/>
      <c r="M359" s="499"/>
    </row>
    <row r="360" spans="1:13" s="316" customFormat="1">
      <c r="A360" s="497"/>
      <c r="B360" s="483"/>
      <c r="C360" s="483"/>
      <c r="D360" s="498"/>
      <c r="E360" s="499"/>
      <c r="F360" s="500"/>
      <c r="G360" s="500"/>
      <c r="H360" s="500"/>
      <c r="I360" s="500"/>
      <c r="J360" s="500"/>
      <c r="K360" s="500"/>
      <c r="L360" s="499"/>
      <c r="M360" s="499"/>
    </row>
    <row r="361" spans="1:13" s="316" customFormat="1">
      <c r="A361" s="497"/>
      <c r="B361" s="483"/>
      <c r="C361" s="483"/>
      <c r="D361" s="498"/>
      <c r="E361" s="499"/>
      <c r="F361" s="500"/>
      <c r="G361" s="500"/>
      <c r="H361" s="500"/>
      <c r="I361" s="500"/>
      <c r="J361" s="500"/>
      <c r="K361" s="500"/>
      <c r="L361" s="499"/>
      <c r="M361" s="499"/>
    </row>
    <row r="362" spans="1:13" s="316" customFormat="1">
      <c r="A362" s="497"/>
      <c r="B362" s="483"/>
      <c r="C362" s="483"/>
      <c r="D362" s="498"/>
      <c r="E362" s="499"/>
      <c r="F362" s="500"/>
      <c r="G362" s="500"/>
      <c r="H362" s="500"/>
      <c r="I362" s="500"/>
      <c r="J362" s="500"/>
      <c r="K362" s="500"/>
      <c r="L362" s="499"/>
      <c r="M362" s="499"/>
    </row>
    <row r="363" spans="1:13" s="316" customFormat="1">
      <c r="A363" s="497"/>
      <c r="B363" s="483"/>
      <c r="C363" s="483"/>
      <c r="D363" s="498"/>
      <c r="E363" s="499"/>
      <c r="F363" s="500"/>
      <c r="G363" s="500"/>
      <c r="H363" s="500"/>
      <c r="I363" s="500"/>
      <c r="J363" s="500"/>
      <c r="K363" s="500"/>
      <c r="L363" s="499"/>
      <c r="M363" s="499"/>
    </row>
    <row r="364" spans="1:13" s="316" customFormat="1">
      <c r="A364" s="497"/>
      <c r="B364" s="483"/>
      <c r="C364" s="483"/>
      <c r="D364" s="498"/>
      <c r="E364" s="499"/>
      <c r="F364" s="500"/>
      <c r="G364" s="500"/>
      <c r="H364" s="500"/>
      <c r="I364" s="500"/>
      <c r="J364" s="500"/>
      <c r="K364" s="500"/>
      <c r="L364" s="499"/>
      <c r="M364" s="499"/>
    </row>
    <row r="365" spans="1:13" s="316" customFormat="1">
      <c r="A365" s="497"/>
      <c r="B365" s="483"/>
      <c r="C365" s="483"/>
      <c r="D365" s="498"/>
      <c r="E365" s="499"/>
      <c r="F365" s="500"/>
      <c r="G365" s="500"/>
      <c r="H365" s="500"/>
      <c r="I365" s="500"/>
      <c r="J365" s="500"/>
      <c r="K365" s="500"/>
      <c r="L365" s="499"/>
      <c r="M365" s="499"/>
    </row>
    <row r="366" spans="1:13" s="316" customFormat="1">
      <c r="A366" s="497"/>
      <c r="B366" s="483"/>
      <c r="C366" s="483"/>
      <c r="D366" s="498"/>
      <c r="E366" s="499"/>
      <c r="F366" s="500"/>
      <c r="G366" s="500"/>
      <c r="H366" s="500"/>
      <c r="I366" s="500"/>
      <c r="J366" s="500"/>
      <c r="K366" s="500"/>
      <c r="L366" s="499"/>
      <c r="M366" s="499"/>
    </row>
    <row r="367" spans="1:13" s="316" customFormat="1">
      <c r="A367" s="497"/>
      <c r="B367" s="483"/>
      <c r="C367" s="483"/>
      <c r="D367" s="498"/>
      <c r="E367" s="499"/>
      <c r="F367" s="500"/>
      <c r="G367" s="500"/>
      <c r="H367" s="500"/>
      <c r="I367" s="500"/>
      <c r="J367" s="500"/>
      <c r="K367" s="500"/>
      <c r="L367" s="499"/>
      <c r="M367" s="499"/>
    </row>
    <row r="368" spans="1:13" s="316" customFormat="1">
      <c r="A368" s="497"/>
      <c r="B368" s="483"/>
      <c r="C368" s="483"/>
      <c r="D368" s="498"/>
      <c r="E368" s="499"/>
      <c r="F368" s="500"/>
      <c r="G368" s="500"/>
      <c r="H368" s="500"/>
      <c r="I368" s="500"/>
      <c r="J368" s="500"/>
      <c r="K368" s="500"/>
      <c r="L368" s="499"/>
      <c r="M368" s="499"/>
    </row>
    <row r="369" spans="1:13" s="316" customFormat="1">
      <c r="A369" s="497"/>
      <c r="B369" s="483"/>
      <c r="C369" s="483"/>
      <c r="D369" s="498"/>
      <c r="E369" s="499"/>
      <c r="F369" s="500"/>
      <c r="G369" s="500"/>
      <c r="H369" s="500"/>
      <c r="I369" s="500"/>
      <c r="J369" s="500"/>
      <c r="K369" s="500"/>
      <c r="L369" s="499"/>
      <c r="M369" s="499"/>
    </row>
    <row r="370" spans="1:13" s="316" customFormat="1">
      <c r="A370" s="497"/>
      <c r="B370" s="483"/>
      <c r="C370" s="483"/>
      <c r="D370" s="498"/>
      <c r="E370" s="499"/>
      <c r="F370" s="500"/>
      <c r="G370" s="500"/>
      <c r="H370" s="500"/>
      <c r="I370" s="500"/>
      <c r="J370" s="500"/>
      <c r="K370" s="500"/>
      <c r="L370" s="499"/>
      <c r="M370" s="499"/>
    </row>
    <row r="371" spans="1:13" s="316" customFormat="1">
      <c r="A371" s="497"/>
      <c r="B371" s="483"/>
      <c r="C371" s="483"/>
      <c r="D371" s="498"/>
      <c r="E371" s="499"/>
      <c r="F371" s="500"/>
      <c r="G371" s="500"/>
      <c r="H371" s="500"/>
      <c r="I371" s="500"/>
      <c r="J371" s="500"/>
      <c r="K371" s="500"/>
      <c r="L371" s="499"/>
      <c r="M371" s="499"/>
    </row>
    <row r="372" spans="1:13" s="316" customFormat="1">
      <c r="A372" s="497"/>
      <c r="B372" s="483"/>
      <c r="C372" s="483"/>
      <c r="D372" s="498"/>
      <c r="E372" s="499"/>
      <c r="F372" s="500"/>
      <c r="G372" s="500"/>
      <c r="H372" s="500"/>
      <c r="I372" s="500"/>
      <c r="J372" s="500"/>
      <c r="K372" s="500"/>
      <c r="L372" s="499"/>
      <c r="M372" s="499"/>
    </row>
    <row r="373" spans="1:13" s="316" customFormat="1">
      <c r="A373" s="497"/>
      <c r="B373" s="483"/>
      <c r="C373" s="483"/>
      <c r="D373" s="498"/>
      <c r="E373" s="499"/>
      <c r="F373" s="500"/>
      <c r="G373" s="500"/>
      <c r="H373" s="500"/>
      <c r="I373" s="500"/>
      <c r="J373" s="500"/>
      <c r="K373" s="500"/>
      <c r="L373" s="499"/>
      <c r="M373" s="499"/>
    </row>
    <row r="374" spans="1:13" s="316" customFormat="1">
      <c r="A374" s="497"/>
      <c r="B374" s="483"/>
      <c r="C374" s="483"/>
      <c r="D374" s="498"/>
      <c r="E374" s="499"/>
      <c r="F374" s="500"/>
      <c r="G374" s="500"/>
      <c r="H374" s="500"/>
      <c r="I374" s="500"/>
      <c r="J374" s="500"/>
      <c r="K374" s="500"/>
      <c r="L374" s="499"/>
      <c r="M374" s="499"/>
    </row>
    <row r="375" spans="1:13" s="316" customFormat="1">
      <c r="A375" s="497"/>
      <c r="B375" s="483"/>
      <c r="C375" s="483"/>
      <c r="D375" s="498"/>
      <c r="E375" s="499"/>
      <c r="F375" s="500"/>
      <c r="G375" s="500"/>
      <c r="H375" s="500"/>
      <c r="I375" s="500"/>
      <c r="J375" s="500"/>
      <c r="K375" s="500"/>
      <c r="L375" s="499"/>
      <c r="M375" s="499"/>
    </row>
    <row r="376" spans="1:13" s="316" customFormat="1">
      <c r="A376" s="497"/>
      <c r="B376" s="483"/>
      <c r="C376" s="483"/>
      <c r="D376" s="498"/>
      <c r="E376" s="499"/>
      <c r="F376" s="500"/>
      <c r="G376" s="500"/>
      <c r="H376" s="500"/>
      <c r="I376" s="500"/>
      <c r="J376" s="500"/>
      <c r="K376" s="500"/>
      <c r="L376" s="499"/>
      <c r="M376" s="499"/>
    </row>
    <row r="377" spans="1:13" s="316" customFormat="1">
      <c r="A377" s="497"/>
      <c r="B377" s="483"/>
      <c r="C377" s="483"/>
      <c r="D377" s="498"/>
      <c r="E377" s="499"/>
      <c r="F377" s="500"/>
      <c r="G377" s="500"/>
      <c r="H377" s="500"/>
      <c r="I377" s="500"/>
      <c r="J377" s="500"/>
      <c r="K377" s="500"/>
      <c r="L377" s="499"/>
      <c r="M377" s="499"/>
    </row>
    <row r="378" spans="1:13" s="316" customFormat="1">
      <c r="A378" s="497"/>
      <c r="B378" s="483"/>
      <c r="C378" s="483"/>
      <c r="D378" s="498"/>
      <c r="E378" s="499"/>
      <c r="F378" s="500"/>
      <c r="G378" s="500"/>
      <c r="H378" s="500"/>
      <c r="I378" s="500"/>
      <c r="J378" s="500"/>
      <c r="K378" s="500"/>
      <c r="L378" s="499"/>
      <c r="M378" s="499"/>
    </row>
    <row r="379" spans="1:13" s="316" customFormat="1">
      <c r="A379" s="497"/>
      <c r="B379" s="483"/>
      <c r="C379" s="483"/>
      <c r="D379" s="498"/>
      <c r="E379" s="499"/>
      <c r="F379" s="500"/>
      <c r="G379" s="500"/>
      <c r="H379" s="500"/>
      <c r="I379" s="500"/>
      <c r="J379" s="500"/>
      <c r="K379" s="500"/>
      <c r="L379" s="499"/>
      <c r="M379" s="499"/>
    </row>
    <row r="380" spans="1:13" s="316" customFormat="1">
      <c r="A380" s="497"/>
      <c r="B380" s="483"/>
      <c r="C380" s="483"/>
      <c r="D380" s="498"/>
      <c r="E380" s="499"/>
      <c r="F380" s="500"/>
      <c r="G380" s="500"/>
      <c r="H380" s="500"/>
      <c r="I380" s="500"/>
      <c r="J380" s="500"/>
      <c r="K380" s="500"/>
      <c r="L380" s="499"/>
      <c r="M380" s="499"/>
    </row>
    <row r="381" spans="1:13" s="316" customFormat="1">
      <c r="A381" s="497"/>
      <c r="B381" s="483"/>
      <c r="C381" s="483"/>
      <c r="D381" s="498"/>
      <c r="E381" s="499"/>
      <c r="F381" s="500"/>
      <c r="G381" s="500"/>
      <c r="H381" s="500"/>
      <c r="I381" s="500"/>
      <c r="J381" s="500"/>
      <c r="K381" s="500"/>
      <c r="L381" s="499"/>
      <c r="M381" s="499"/>
    </row>
    <row r="382" spans="1:13" s="316" customFormat="1">
      <c r="A382" s="497"/>
      <c r="B382" s="483"/>
      <c r="C382" s="483"/>
      <c r="D382" s="498"/>
      <c r="E382" s="499"/>
      <c r="F382" s="500"/>
      <c r="G382" s="500"/>
      <c r="H382" s="500"/>
      <c r="I382" s="500"/>
      <c r="J382" s="500"/>
      <c r="K382" s="500"/>
      <c r="L382" s="499"/>
      <c r="M382" s="499"/>
    </row>
  </sheetData>
  <mergeCells count="3">
    <mergeCell ref="P7:Z7"/>
    <mergeCell ref="AB7:AL7"/>
    <mergeCell ref="AN7:AX7"/>
  </mergeCells>
  <conditionalFormatting sqref="I14:I92 K14:K92">
    <cfRule type="cellIs" dxfId="133" priority="1" stopIfTrue="1" operator="equal">
      <formula>0</formula>
    </cfRule>
  </conditionalFormatting>
  <conditionalFormatting sqref="I94:I150 K94:K150">
    <cfRule type="cellIs" dxfId="132" priority="8" stopIfTrue="1" operator="equal">
      <formula>0</formula>
    </cfRule>
  </conditionalFormatting>
  <conditionalFormatting sqref="I153:I176 K153:K176">
    <cfRule type="cellIs" dxfId="131" priority="6" stopIfTrue="1" operator="equal">
      <formula>0</formula>
    </cfRule>
  </conditionalFormatting>
  <conditionalFormatting sqref="I178:I199">
    <cfRule type="cellIs" dxfId="130" priority="10" stopIfTrue="1" operator="equal">
      <formula>0</formula>
    </cfRule>
  </conditionalFormatting>
  <conditionalFormatting sqref="I247:I253 K247:K253">
    <cfRule type="cellIs" dxfId="129" priority="42" stopIfTrue="1" operator="equal">
      <formula>0</formula>
    </cfRule>
  </conditionalFormatting>
  <conditionalFormatting sqref="I152:K152">
    <cfRule type="cellIs" dxfId="128" priority="21" stopIfTrue="1" operator="equal">
      <formula>0</formula>
    </cfRule>
  </conditionalFormatting>
  <conditionalFormatting sqref="I177:K177">
    <cfRule type="cellIs" dxfId="127" priority="31" stopIfTrue="1" operator="equal">
      <formula>0</formula>
    </cfRule>
  </conditionalFormatting>
  <conditionalFormatting sqref="I200:K200 I235 K235 U255:U285 W255:W285 Y255:Y285 AG255:AG285 AI255:AI285 AK255:AK285 AS255:AS285 AU255:AU285 AW255:AW285 I255:I299 K255:K299">
    <cfRule type="cellIs" dxfId="126" priority="58" stopIfTrue="1" operator="equal">
      <formula>0</formula>
    </cfRule>
  </conditionalFormatting>
  <conditionalFormatting sqref="J193">
    <cfRule type="cellIs" dxfId="125" priority="3" stopIfTrue="1" operator="equal">
      <formula>0</formula>
    </cfRule>
  </conditionalFormatting>
  <conditionalFormatting sqref="K178:K199">
    <cfRule type="cellIs" dxfId="124" priority="2" stopIfTrue="1" operator="equal">
      <formula>0</formula>
    </cfRule>
  </conditionalFormatting>
  <conditionalFormatting sqref="U152:U170 W152:W170 Y152:Y170 AG152:AG170 AI152:AI170 AK152:AK170 AS152:AS170 AU152:AU170 AW152:AW170">
    <cfRule type="cellIs" dxfId="123" priority="7" stopIfTrue="1" operator="equal">
      <formula>0</formula>
    </cfRule>
  </conditionalFormatting>
  <conditionalFormatting sqref="U172:U181 W172:W181 Y172:Y181 AG172:AG181 AI172:AI181 AK172:AK181 AS172:AS181 AU172:AU181 AW172:AW181">
    <cfRule type="cellIs" dxfId="122" priority="11" stopIfTrue="1" operator="equal">
      <formula>0</formula>
    </cfRule>
  </conditionalFormatting>
  <conditionalFormatting sqref="U183:U219 W183:W219 Y183:Y219 AG183:AG219 AI183:AI219 AK183:AK219 AS183:AS219 AU183:AU219 AW183:AW219 I201:I233 K201:K233">
    <cfRule type="cellIs" dxfId="121" priority="5" stopIfTrue="1" operator="equal">
      <formula>0</formula>
    </cfRule>
  </conditionalFormatting>
  <conditionalFormatting sqref="U221 W221 Y221 AG221 AI221 AK221 AS221 AU221 AW221">
    <cfRule type="cellIs" dxfId="120" priority="43" stopIfTrue="1" operator="equal">
      <formula>0</formula>
    </cfRule>
  </conditionalFormatting>
  <conditionalFormatting sqref="U223:U233 W223:W233 Y223:Y233 AG223:AG233 AI223:AI233 AK223:AK233 AS223:AS233 AU223:AU233 AW223:AW233">
    <cfRule type="cellIs" dxfId="119" priority="41" stopIfTrue="1" operator="equal">
      <formula>0</formula>
    </cfRule>
  </conditionalFormatting>
  <conditionalFormatting sqref="U237:U240 W237:W240 Y237:Y240 AG237:AG240 AI237:AI240 AK237:AK240 AS237:AS240 AU237:AU240 AW237:AW240 I237:I245 K237:K245">
    <cfRule type="cellIs" dxfId="118" priority="4" stopIfTrue="1" operator="equal">
      <formula>0</formula>
    </cfRule>
  </conditionalFormatting>
  <conditionalFormatting sqref="U245 W245 Y245 AG245 AI245 AK245 AS245 AU245 AW245">
    <cfRule type="cellIs" dxfId="117" priority="44" stopIfTrue="1" operator="equal">
      <formula>0</formula>
    </cfRule>
  </conditionalFormatting>
  <conditionalFormatting sqref="V152">
    <cfRule type="cellIs" dxfId="116" priority="20" stopIfTrue="1" operator="equal">
      <formula>0</formula>
    </cfRule>
  </conditionalFormatting>
  <conditionalFormatting sqref="V177">
    <cfRule type="cellIs" dxfId="115" priority="30" stopIfTrue="1" operator="equal">
      <formula>0</formula>
    </cfRule>
  </conditionalFormatting>
  <conditionalFormatting sqref="V193">
    <cfRule type="cellIs" dxfId="114" priority="40" stopIfTrue="1" operator="equal">
      <formula>0</formula>
    </cfRule>
  </conditionalFormatting>
  <conditionalFormatting sqref="V200 U235 W235">
    <cfRule type="cellIs" dxfId="113" priority="57" stopIfTrue="1" operator="equal">
      <formula>0</formula>
    </cfRule>
  </conditionalFormatting>
  <conditionalFormatting sqref="X152">
    <cfRule type="cellIs" dxfId="112" priority="18" stopIfTrue="1" operator="equal">
      <formula>0</formula>
    </cfRule>
  </conditionalFormatting>
  <conditionalFormatting sqref="X177">
    <cfRule type="cellIs" dxfId="111" priority="28" stopIfTrue="1" operator="equal">
      <formula>0</formula>
    </cfRule>
  </conditionalFormatting>
  <conditionalFormatting sqref="X193">
    <cfRule type="cellIs" dxfId="110" priority="38" stopIfTrue="1" operator="equal">
      <formula>0</formula>
    </cfRule>
  </conditionalFormatting>
  <conditionalFormatting sqref="X200">
    <cfRule type="cellIs" dxfId="109" priority="54" stopIfTrue="1" operator="equal">
      <formula>0</formula>
    </cfRule>
  </conditionalFormatting>
  <conditionalFormatting sqref="Y235">
    <cfRule type="cellIs" dxfId="108" priority="56" stopIfTrue="1" operator="equal">
      <formula>0</formula>
    </cfRule>
  </conditionalFormatting>
  <conditionalFormatting sqref="Z152">
    <cfRule type="cellIs" dxfId="107" priority="19" stopIfTrue="1" operator="equal">
      <formula>0</formula>
    </cfRule>
  </conditionalFormatting>
  <conditionalFormatting sqref="Z177">
    <cfRule type="cellIs" dxfId="106" priority="29" stopIfTrue="1" operator="equal">
      <formula>0</formula>
    </cfRule>
  </conditionalFormatting>
  <conditionalFormatting sqref="Z193">
    <cfRule type="cellIs" dxfId="105" priority="39" stopIfTrue="1" operator="equal">
      <formula>0</formula>
    </cfRule>
  </conditionalFormatting>
  <conditionalFormatting sqref="Z200">
    <cfRule type="cellIs" dxfId="104" priority="55" stopIfTrue="1" operator="equal">
      <formula>0</formula>
    </cfRule>
  </conditionalFormatting>
  <conditionalFormatting sqref="AH152">
    <cfRule type="cellIs" dxfId="103" priority="17" stopIfTrue="1" operator="equal">
      <formula>0</formula>
    </cfRule>
  </conditionalFormatting>
  <conditionalFormatting sqref="AH177">
    <cfRule type="cellIs" dxfId="102" priority="27" stopIfTrue="1" operator="equal">
      <formula>0</formula>
    </cfRule>
  </conditionalFormatting>
  <conditionalFormatting sqref="AH193">
    <cfRule type="cellIs" dxfId="101" priority="37" stopIfTrue="1" operator="equal">
      <formula>0</formula>
    </cfRule>
  </conditionalFormatting>
  <conditionalFormatting sqref="AH200 AG235 AI235">
    <cfRule type="cellIs" dxfId="100" priority="53" stopIfTrue="1" operator="equal">
      <formula>0</formula>
    </cfRule>
  </conditionalFormatting>
  <conditionalFormatting sqref="AJ152">
    <cfRule type="cellIs" dxfId="99" priority="15" stopIfTrue="1" operator="equal">
      <formula>0</formula>
    </cfRule>
  </conditionalFormatting>
  <conditionalFormatting sqref="AJ177">
    <cfRule type="cellIs" dxfId="98" priority="25" stopIfTrue="1" operator="equal">
      <formula>0</formula>
    </cfRule>
  </conditionalFormatting>
  <conditionalFormatting sqref="AJ193">
    <cfRule type="cellIs" dxfId="97" priority="35" stopIfTrue="1" operator="equal">
      <formula>0</formula>
    </cfRule>
  </conditionalFormatting>
  <conditionalFormatting sqref="AJ200">
    <cfRule type="cellIs" dxfId="96" priority="50" stopIfTrue="1" operator="equal">
      <formula>0</formula>
    </cfRule>
  </conditionalFormatting>
  <conditionalFormatting sqref="AK235">
    <cfRule type="cellIs" dxfId="95" priority="52" stopIfTrue="1" operator="equal">
      <formula>0</formula>
    </cfRule>
  </conditionalFormatting>
  <conditionalFormatting sqref="AL152">
    <cfRule type="cellIs" dxfId="94" priority="16" stopIfTrue="1" operator="equal">
      <formula>0</formula>
    </cfRule>
  </conditionalFormatting>
  <conditionalFormatting sqref="AL177">
    <cfRule type="cellIs" dxfId="93" priority="26" stopIfTrue="1" operator="equal">
      <formula>0</formula>
    </cfRule>
  </conditionalFormatting>
  <conditionalFormatting sqref="AL193">
    <cfRule type="cellIs" dxfId="92" priority="36" stopIfTrue="1" operator="equal">
      <formula>0</formula>
    </cfRule>
  </conditionalFormatting>
  <conditionalFormatting sqref="AL200">
    <cfRule type="cellIs" dxfId="91" priority="51" stopIfTrue="1" operator="equal">
      <formula>0</formula>
    </cfRule>
  </conditionalFormatting>
  <conditionalFormatting sqref="AT152">
    <cfRule type="cellIs" dxfId="90" priority="14" stopIfTrue="1" operator="equal">
      <formula>0</formula>
    </cfRule>
  </conditionalFormatting>
  <conditionalFormatting sqref="AT177">
    <cfRule type="cellIs" dxfId="89" priority="24" stopIfTrue="1" operator="equal">
      <formula>0</formula>
    </cfRule>
  </conditionalFormatting>
  <conditionalFormatting sqref="AT193">
    <cfRule type="cellIs" dxfId="88" priority="34" stopIfTrue="1" operator="equal">
      <formula>0</formula>
    </cfRule>
  </conditionalFormatting>
  <conditionalFormatting sqref="AT200 AS235 AU235">
    <cfRule type="cellIs" dxfId="87" priority="49" stopIfTrue="1" operator="equal">
      <formula>0</formula>
    </cfRule>
  </conditionalFormatting>
  <conditionalFormatting sqref="AV152">
    <cfRule type="cellIs" dxfId="86" priority="13" stopIfTrue="1" operator="equal">
      <formula>0</formula>
    </cfRule>
  </conditionalFormatting>
  <conditionalFormatting sqref="AV177">
    <cfRule type="cellIs" dxfId="85" priority="23" stopIfTrue="1" operator="equal">
      <formula>0</formula>
    </cfRule>
  </conditionalFormatting>
  <conditionalFormatting sqref="AV193">
    <cfRule type="cellIs" dxfId="84" priority="33" stopIfTrue="1" operator="equal">
      <formula>0</formula>
    </cfRule>
  </conditionalFormatting>
  <conditionalFormatting sqref="AV200">
    <cfRule type="cellIs" dxfId="83" priority="46" stopIfTrue="1" operator="equal">
      <formula>0</formula>
    </cfRule>
  </conditionalFormatting>
  <conditionalFormatting sqref="AW235">
    <cfRule type="cellIs" dxfId="82" priority="48" stopIfTrue="1" operator="equal">
      <formula>0</formula>
    </cfRule>
  </conditionalFormatting>
  <conditionalFormatting sqref="AX13">
    <cfRule type="cellIs" dxfId="81" priority="45" stopIfTrue="1" operator="equal">
      <formula>0</formula>
    </cfRule>
  </conditionalFormatting>
  <conditionalFormatting sqref="AX93">
    <cfRule type="cellIs" dxfId="80" priority="9" stopIfTrue="1" operator="equal">
      <formula>0</formula>
    </cfRule>
  </conditionalFormatting>
  <conditionalFormatting sqref="AX152">
    <cfRule type="cellIs" dxfId="79" priority="12" stopIfTrue="1" operator="equal">
      <formula>0</formula>
    </cfRule>
  </conditionalFormatting>
  <conditionalFormatting sqref="AX177">
    <cfRule type="cellIs" dxfId="78" priority="22" stopIfTrue="1" operator="equal">
      <formula>0</formula>
    </cfRule>
  </conditionalFormatting>
  <conditionalFormatting sqref="AX193">
    <cfRule type="cellIs" dxfId="77" priority="32" stopIfTrue="1" operator="equal">
      <formula>0</formula>
    </cfRule>
  </conditionalFormatting>
  <conditionalFormatting sqref="AX200">
    <cfRule type="cellIs" dxfId="76" priority="47" stopIfTrue="1" operator="equal">
      <formula>0</formula>
    </cfRule>
  </conditionalFormatting>
  <printOptions horizontalCentered="1"/>
  <pageMargins left="0.39370078740157483" right="0.39370078740157483" top="0.59055118110236227" bottom="0.39370078740157483" header="0.39370078740157483" footer="0.15748031496062992"/>
  <pageSetup paperSize="9" scale="61" fitToHeight="100" orientation="portrait" blackAndWhite="1" r:id="rId1"/>
  <headerFooter alignWithMargins="0">
    <oddFooter>&amp;L&amp;A&amp;C&amp;P/&amp;N&amp;R&amp;D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B698-1744-4B1A-84E7-3924170C5BCF}">
  <sheetPr>
    <pageSetUpPr fitToPage="1"/>
  </sheetPr>
  <dimension ref="A1:Q201"/>
  <sheetViews>
    <sheetView topLeftCell="A162" zoomScaleNormal="100" zoomScaleSheetLayoutView="80" workbookViewId="0">
      <selection activeCell="L202" sqref="L202"/>
    </sheetView>
  </sheetViews>
  <sheetFormatPr defaultRowHeight="14.4"/>
  <cols>
    <col min="1" max="1" width="8.33203125" customWidth="1"/>
    <col min="2" max="2" width="15.44140625" customWidth="1"/>
    <col min="3" max="3" width="15.88671875" customWidth="1"/>
    <col min="4" max="4" width="5.44140625" customWidth="1"/>
    <col min="5" max="5" width="12.6640625" customWidth="1"/>
    <col min="6" max="6" width="4.109375" customWidth="1"/>
    <col min="7" max="7" width="20.109375" customWidth="1"/>
    <col min="8" max="8" width="19.44140625" bestFit="1" customWidth="1"/>
    <col min="11" max="15" width="11.109375" customWidth="1"/>
    <col min="16" max="16" width="1.33203125" customWidth="1"/>
    <col min="17" max="17" width="3.88671875" customWidth="1"/>
  </cols>
  <sheetData>
    <row r="1" spans="1:15" ht="15" customHeight="1">
      <c r="A1" s="506" t="s">
        <v>2665</v>
      </c>
      <c r="B1" s="798" t="s">
        <v>2666</v>
      </c>
      <c r="C1" s="798"/>
      <c r="D1" s="798"/>
      <c r="E1" s="507" t="s">
        <v>2667</v>
      </c>
      <c r="F1" s="798" t="s">
        <v>2668</v>
      </c>
      <c r="G1" s="798"/>
      <c r="H1" s="798"/>
      <c r="I1" s="798"/>
      <c r="J1" s="798"/>
      <c r="K1" s="798"/>
      <c r="L1" s="507" t="s">
        <v>2669</v>
      </c>
      <c r="M1" s="508" t="s">
        <v>38</v>
      </c>
      <c r="N1" s="508"/>
      <c r="O1" s="509"/>
    </row>
    <row r="2" spans="1:15">
      <c r="A2" s="510" t="s">
        <v>2670</v>
      </c>
      <c r="B2" s="760" t="s">
        <v>2671</v>
      </c>
      <c r="C2" s="761"/>
      <c r="D2" s="762"/>
      <c r="E2" s="511" t="s">
        <v>2672</v>
      </c>
      <c r="F2" s="760" t="s">
        <v>2673</v>
      </c>
      <c r="G2" s="761"/>
      <c r="H2" s="761"/>
      <c r="I2" s="761"/>
      <c r="J2" s="761"/>
      <c r="K2" s="762"/>
      <c r="L2" s="512" t="s">
        <v>2674</v>
      </c>
      <c r="M2" s="513" t="s">
        <v>2675</v>
      </c>
      <c r="N2" s="513"/>
      <c r="O2" s="514"/>
    </row>
    <row r="3" spans="1:15" ht="15" thickBot="1">
      <c r="A3" s="515" t="s">
        <v>2676</v>
      </c>
      <c r="B3" s="799" t="s">
        <v>2677</v>
      </c>
      <c r="C3" s="800"/>
      <c r="D3" s="801"/>
      <c r="E3" s="516"/>
      <c r="F3" s="802"/>
      <c r="G3" s="803"/>
      <c r="H3" s="803"/>
      <c r="I3" s="803"/>
      <c r="J3" s="803"/>
      <c r="K3" s="804"/>
      <c r="L3" s="517" t="s">
        <v>2678</v>
      </c>
      <c r="M3" s="518">
        <v>0</v>
      </c>
      <c r="N3" s="518">
        <v>1</v>
      </c>
      <c r="O3" s="519">
        <v>2</v>
      </c>
    </row>
    <row r="4" spans="1:15">
      <c r="A4" s="788" t="s">
        <v>2679</v>
      </c>
      <c r="B4" s="790" t="s">
        <v>428</v>
      </c>
      <c r="C4" s="791"/>
      <c r="D4" s="791"/>
      <c r="E4" s="791"/>
      <c r="F4" s="792"/>
      <c r="G4" s="796" t="s">
        <v>2680</v>
      </c>
      <c r="H4" s="796" t="s">
        <v>2681</v>
      </c>
      <c r="I4" s="796" t="s">
        <v>2682</v>
      </c>
      <c r="J4" s="796" t="s">
        <v>2683</v>
      </c>
      <c r="K4" s="805" t="s">
        <v>2684</v>
      </c>
      <c r="L4" s="806"/>
      <c r="M4" s="805" t="s">
        <v>2685</v>
      </c>
      <c r="N4" s="806"/>
      <c r="O4" s="520" t="s">
        <v>2686</v>
      </c>
    </row>
    <row r="5" spans="1:15">
      <c r="A5" s="789"/>
      <c r="B5" s="793"/>
      <c r="C5" s="794"/>
      <c r="D5" s="794"/>
      <c r="E5" s="794"/>
      <c r="F5" s="795"/>
      <c r="G5" s="797"/>
      <c r="H5" s="797"/>
      <c r="I5" s="797"/>
      <c r="J5" s="797"/>
      <c r="K5" s="513" t="s">
        <v>2687</v>
      </c>
      <c r="L5" s="513" t="s">
        <v>2688</v>
      </c>
      <c r="M5" s="513" t="s">
        <v>2687</v>
      </c>
      <c r="N5" s="513" t="s">
        <v>2688</v>
      </c>
      <c r="O5" s="521" t="s">
        <v>2689</v>
      </c>
    </row>
    <row r="6" spans="1:15" ht="15" thickBot="1">
      <c r="A6" s="522">
        <v>1</v>
      </c>
      <c r="B6" s="807">
        <v>2</v>
      </c>
      <c r="C6" s="808"/>
      <c r="D6" s="808"/>
      <c r="E6" s="808"/>
      <c r="F6" s="809"/>
      <c r="G6" s="518">
        <v>3</v>
      </c>
      <c r="H6" s="518">
        <v>4</v>
      </c>
      <c r="I6" s="518">
        <v>5</v>
      </c>
      <c r="J6" s="518">
        <v>6</v>
      </c>
      <c r="K6" s="518">
        <v>7</v>
      </c>
      <c r="L6" s="518">
        <v>8</v>
      </c>
      <c r="M6" s="518">
        <v>9</v>
      </c>
      <c r="N6" s="518">
        <v>10</v>
      </c>
      <c r="O6" s="519">
        <v>11</v>
      </c>
    </row>
    <row r="7" spans="1:15">
      <c r="A7" s="523"/>
      <c r="B7" s="524" t="s">
        <v>2690</v>
      </c>
      <c r="C7" s="525"/>
      <c r="D7" s="525"/>
      <c r="E7" s="525"/>
      <c r="F7" s="525"/>
      <c r="G7" s="525"/>
      <c r="H7" s="525"/>
      <c r="I7" s="525"/>
      <c r="J7" s="525"/>
      <c r="K7" s="525"/>
      <c r="L7" s="525"/>
      <c r="M7" s="525"/>
      <c r="N7" s="525"/>
      <c r="O7" s="526"/>
    </row>
    <row r="8" spans="1:15">
      <c r="A8" s="527">
        <v>1</v>
      </c>
      <c r="B8" s="768" t="s">
        <v>2691</v>
      </c>
      <c r="C8" s="769"/>
      <c r="D8" s="769"/>
      <c r="E8" s="769"/>
      <c r="F8" s="770"/>
      <c r="G8" s="529" t="s">
        <v>2692</v>
      </c>
      <c r="H8" s="530" t="s">
        <v>2693</v>
      </c>
      <c r="I8" s="531">
        <v>4</v>
      </c>
      <c r="J8" s="532" t="s">
        <v>49</v>
      </c>
      <c r="K8" s="533"/>
      <c r="L8" s="533">
        <f>I8*K8</f>
        <v>0</v>
      </c>
      <c r="M8" s="533"/>
      <c r="N8" s="533"/>
      <c r="O8" s="534">
        <f>L8+N8</f>
        <v>0</v>
      </c>
    </row>
    <row r="9" spans="1:15">
      <c r="A9" s="510">
        <v>2</v>
      </c>
      <c r="B9" s="768" t="s">
        <v>2694</v>
      </c>
      <c r="C9" s="769"/>
      <c r="D9" s="769"/>
      <c r="E9" s="769"/>
      <c r="F9" s="770"/>
      <c r="G9" s="535" t="s">
        <v>2692</v>
      </c>
      <c r="H9" s="530" t="s">
        <v>2695</v>
      </c>
      <c r="I9" s="531">
        <v>4</v>
      </c>
      <c r="J9" s="532" t="s">
        <v>2696</v>
      </c>
      <c r="K9" s="533"/>
      <c r="L9" s="533">
        <f t="shared" ref="L9:L30" si="0">I9*K9</f>
        <v>0</v>
      </c>
      <c r="M9" s="533"/>
      <c r="N9" s="533"/>
      <c r="O9" s="534">
        <f t="shared" ref="O9:O46" si="1">L9+N9</f>
        <v>0</v>
      </c>
    </row>
    <row r="10" spans="1:15">
      <c r="A10" s="527">
        <v>3</v>
      </c>
      <c r="B10" s="768" t="s">
        <v>2697</v>
      </c>
      <c r="C10" s="769"/>
      <c r="D10" s="769"/>
      <c r="E10" s="769"/>
      <c r="F10" s="770"/>
      <c r="G10" s="535" t="s">
        <v>2692</v>
      </c>
      <c r="H10" s="530" t="s">
        <v>2698</v>
      </c>
      <c r="I10" s="531">
        <v>2</v>
      </c>
      <c r="J10" s="532" t="s">
        <v>49</v>
      </c>
      <c r="K10" s="533"/>
      <c r="L10" s="533">
        <f t="shared" si="0"/>
        <v>0</v>
      </c>
      <c r="M10" s="533"/>
      <c r="N10" s="533"/>
      <c r="O10" s="534">
        <f t="shared" si="1"/>
        <v>0</v>
      </c>
    </row>
    <row r="11" spans="1:15">
      <c r="A11" s="510">
        <v>4</v>
      </c>
      <c r="B11" s="768" t="s">
        <v>2699</v>
      </c>
      <c r="C11" s="769"/>
      <c r="D11" s="769"/>
      <c r="E11" s="769"/>
      <c r="F11" s="770"/>
      <c r="G11" s="535" t="s">
        <v>2692</v>
      </c>
      <c r="H11" s="530" t="s">
        <v>2700</v>
      </c>
      <c r="I11" s="531">
        <v>2</v>
      </c>
      <c r="J11" s="532" t="s">
        <v>2696</v>
      </c>
      <c r="K11" s="533"/>
      <c r="L11" s="533">
        <f t="shared" si="0"/>
        <v>0</v>
      </c>
      <c r="M11" s="533"/>
      <c r="N11" s="533"/>
      <c r="O11" s="534">
        <f t="shared" si="1"/>
        <v>0</v>
      </c>
    </row>
    <row r="12" spans="1:15">
      <c r="A12" s="527">
        <v>5</v>
      </c>
      <c r="B12" s="768" t="s">
        <v>2701</v>
      </c>
      <c r="C12" s="769"/>
      <c r="D12" s="769"/>
      <c r="E12" s="769"/>
      <c r="F12" s="770"/>
      <c r="G12" s="535" t="s">
        <v>2692</v>
      </c>
      <c r="H12" s="530" t="s">
        <v>2702</v>
      </c>
      <c r="I12" s="531">
        <v>4</v>
      </c>
      <c r="J12" s="532" t="s">
        <v>2696</v>
      </c>
      <c r="K12" s="533"/>
      <c r="L12" s="533">
        <f t="shared" si="0"/>
        <v>0</v>
      </c>
      <c r="M12" s="533"/>
      <c r="N12" s="533"/>
      <c r="O12" s="534">
        <f t="shared" si="1"/>
        <v>0</v>
      </c>
    </row>
    <row r="13" spans="1:15">
      <c r="A13" s="510">
        <v>6</v>
      </c>
      <c r="B13" s="768" t="s">
        <v>2703</v>
      </c>
      <c r="C13" s="769"/>
      <c r="D13" s="769"/>
      <c r="E13" s="769"/>
      <c r="F13" s="770"/>
      <c r="G13" s="535" t="s">
        <v>2692</v>
      </c>
      <c r="H13" s="530" t="s">
        <v>2704</v>
      </c>
      <c r="I13" s="531">
        <v>4</v>
      </c>
      <c r="J13" s="532" t="s">
        <v>49</v>
      </c>
      <c r="K13" s="533"/>
      <c r="L13" s="533">
        <f t="shared" si="0"/>
        <v>0</v>
      </c>
      <c r="M13" s="533"/>
      <c r="N13" s="533"/>
      <c r="O13" s="534">
        <f t="shared" si="1"/>
        <v>0</v>
      </c>
    </row>
    <row r="14" spans="1:15">
      <c r="A14" s="527">
        <v>7</v>
      </c>
      <c r="B14" s="768" t="s">
        <v>2705</v>
      </c>
      <c r="C14" s="769"/>
      <c r="D14" s="769"/>
      <c r="E14" s="769"/>
      <c r="F14" s="770"/>
      <c r="G14" s="535" t="s">
        <v>2692</v>
      </c>
      <c r="H14" s="530" t="s">
        <v>2706</v>
      </c>
      <c r="I14" s="531">
        <v>2</v>
      </c>
      <c r="J14" s="532" t="s">
        <v>2696</v>
      </c>
      <c r="K14" s="533"/>
      <c r="L14" s="533">
        <f t="shared" si="0"/>
        <v>0</v>
      </c>
      <c r="M14" s="533"/>
      <c r="N14" s="533"/>
      <c r="O14" s="534">
        <f t="shared" si="1"/>
        <v>0</v>
      </c>
    </row>
    <row r="15" spans="1:15">
      <c r="A15" s="510">
        <v>8</v>
      </c>
      <c r="B15" s="768" t="s">
        <v>2707</v>
      </c>
      <c r="C15" s="769"/>
      <c r="D15" s="769"/>
      <c r="E15" s="769"/>
      <c r="F15" s="770"/>
      <c r="G15" s="535" t="s">
        <v>2692</v>
      </c>
      <c r="H15" s="530" t="s">
        <v>2708</v>
      </c>
      <c r="I15" s="531">
        <v>1</v>
      </c>
      <c r="J15" s="532" t="s">
        <v>2696</v>
      </c>
      <c r="K15" s="533"/>
      <c r="L15" s="533">
        <f t="shared" si="0"/>
        <v>0</v>
      </c>
      <c r="M15" s="533"/>
      <c r="N15" s="533"/>
      <c r="O15" s="534">
        <f t="shared" si="1"/>
        <v>0</v>
      </c>
    </row>
    <row r="16" spans="1:15">
      <c r="A16" s="527">
        <v>9</v>
      </c>
      <c r="B16" s="768" t="s">
        <v>2709</v>
      </c>
      <c r="C16" s="769"/>
      <c r="D16" s="769"/>
      <c r="E16" s="769"/>
      <c r="F16" s="770"/>
      <c r="G16" s="535" t="s">
        <v>2692</v>
      </c>
      <c r="H16" s="530" t="s">
        <v>2710</v>
      </c>
      <c r="I16" s="531">
        <v>4</v>
      </c>
      <c r="J16" s="532" t="s">
        <v>2696</v>
      </c>
      <c r="K16" s="533"/>
      <c r="L16" s="533">
        <f t="shared" si="0"/>
        <v>0</v>
      </c>
      <c r="M16" s="533"/>
      <c r="N16" s="533"/>
      <c r="O16" s="534">
        <f t="shared" si="1"/>
        <v>0</v>
      </c>
    </row>
    <row r="17" spans="1:15">
      <c r="A17" s="510">
        <v>10</v>
      </c>
      <c r="B17" s="768" t="s">
        <v>2711</v>
      </c>
      <c r="C17" s="769"/>
      <c r="D17" s="769"/>
      <c r="E17" s="769"/>
      <c r="F17" s="770"/>
      <c r="G17" s="535" t="s">
        <v>2692</v>
      </c>
      <c r="H17" s="530" t="s">
        <v>2712</v>
      </c>
      <c r="I17" s="531">
        <v>4</v>
      </c>
      <c r="J17" s="532" t="s">
        <v>49</v>
      </c>
      <c r="K17" s="533"/>
      <c r="L17" s="533">
        <f t="shared" si="0"/>
        <v>0</v>
      </c>
      <c r="M17" s="533"/>
      <c r="N17" s="533"/>
      <c r="O17" s="534">
        <f t="shared" si="1"/>
        <v>0</v>
      </c>
    </row>
    <row r="18" spans="1:15">
      <c r="A18" s="527">
        <v>11</v>
      </c>
      <c r="B18" s="768" t="s">
        <v>2713</v>
      </c>
      <c r="C18" s="769"/>
      <c r="D18" s="769"/>
      <c r="E18" s="769"/>
      <c r="F18" s="770"/>
      <c r="G18" s="535" t="s">
        <v>2692</v>
      </c>
      <c r="H18" s="530" t="s">
        <v>2714</v>
      </c>
      <c r="I18" s="531">
        <v>3</v>
      </c>
      <c r="J18" s="532" t="s">
        <v>2696</v>
      </c>
      <c r="K18" s="533"/>
      <c r="L18" s="533">
        <f t="shared" si="0"/>
        <v>0</v>
      </c>
      <c r="M18" s="533"/>
      <c r="N18" s="533"/>
      <c r="O18" s="534">
        <f t="shared" si="1"/>
        <v>0</v>
      </c>
    </row>
    <row r="19" spans="1:15">
      <c r="A19" s="510">
        <v>12</v>
      </c>
      <c r="B19" s="768" t="s">
        <v>2715</v>
      </c>
      <c r="C19" s="769"/>
      <c r="D19" s="769"/>
      <c r="E19" s="769"/>
      <c r="F19" s="770"/>
      <c r="G19" s="535" t="s">
        <v>2692</v>
      </c>
      <c r="H19" s="530" t="s">
        <v>2716</v>
      </c>
      <c r="I19" s="531">
        <v>2</v>
      </c>
      <c r="J19" s="532" t="s">
        <v>49</v>
      </c>
      <c r="K19" s="533"/>
      <c r="L19" s="533">
        <f t="shared" si="0"/>
        <v>0</v>
      </c>
      <c r="M19" s="533"/>
      <c r="N19" s="533"/>
      <c r="O19" s="534">
        <f t="shared" si="1"/>
        <v>0</v>
      </c>
    </row>
    <row r="20" spans="1:15">
      <c r="A20" s="527">
        <v>13</v>
      </c>
      <c r="B20" s="768" t="s">
        <v>2717</v>
      </c>
      <c r="C20" s="769"/>
      <c r="D20" s="769"/>
      <c r="E20" s="769"/>
      <c r="F20" s="770"/>
      <c r="G20" s="535" t="s">
        <v>2692</v>
      </c>
      <c r="H20" s="530" t="s">
        <v>2718</v>
      </c>
      <c r="I20" s="531">
        <v>1</v>
      </c>
      <c r="J20" s="532" t="s">
        <v>49</v>
      </c>
      <c r="K20" s="533"/>
      <c r="L20" s="533">
        <f t="shared" si="0"/>
        <v>0</v>
      </c>
      <c r="M20" s="533"/>
      <c r="N20" s="533"/>
      <c r="O20" s="534">
        <f t="shared" si="1"/>
        <v>0</v>
      </c>
    </row>
    <row r="21" spans="1:15">
      <c r="A21" s="510">
        <v>14</v>
      </c>
      <c r="B21" s="768" t="s">
        <v>2719</v>
      </c>
      <c r="C21" s="769"/>
      <c r="D21" s="769"/>
      <c r="E21" s="769"/>
      <c r="F21" s="770"/>
      <c r="G21" s="535" t="s">
        <v>2692</v>
      </c>
      <c r="H21" s="530" t="s">
        <v>2720</v>
      </c>
      <c r="I21" s="531">
        <v>1</v>
      </c>
      <c r="J21" s="532" t="s">
        <v>49</v>
      </c>
      <c r="K21" s="533"/>
      <c r="L21" s="533">
        <f t="shared" si="0"/>
        <v>0</v>
      </c>
      <c r="M21" s="533"/>
      <c r="N21" s="533"/>
      <c r="O21" s="534">
        <f t="shared" si="1"/>
        <v>0</v>
      </c>
    </row>
    <row r="22" spans="1:15">
      <c r="A22" s="527">
        <v>15</v>
      </c>
      <c r="B22" s="768" t="s">
        <v>2721</v>
      </c>
      <c r="C22" s="769"/>
      <c r="D22" s="769"/>
      <c r="E22" s="769"/>
      <c r="F22" s="770"/>
      <c r="G22" s="535" t="s">
        <v>2692</v>
      </c>
      <c r="H22" s="530" t="s">
        <v>2722</v>
      </c>
      <c r="I22" s="531">
        <v>4</v>
      </c>
      <c r="J22" s="532" t="s">
        <v>49</v>
      </c>
      <c r="K22" s="533"/>
      <c r="L22" s="533">
        <f t="shared" si="0"/>
        <v>0</v>
      </c>
      <c r="M22" s="533"/>
      <c r="N22" s="533"/>
      <c r="O22" s="534">
        <f t="shared" si="1"/>
        <v>0</v>
      </c>
    </row>
    <row r="23" spans="1:15">
      <c r="A23" s="510">
        <v>16</v>
      </c>
      <c r="B23" s="768" t="s">
        <v>2723</v>
      </c>
      <c r="C23" s="769"/>
      <c r="D23" s="769"/>
      <c r="E23" s="769"/>
      <c r="F23" s="770"/>
      <c r="G23" s="535" t="s">
        <v>2692</v>
      </c>
      <c r="H23" s="530" t="s">
        <v>2724</v>
      </c>
      <c r="I23" s="531">
        <v>4</v>
      </c>
      <c r="J23" s="532" t="s">
        <v>49</v>
      </c>
      <c r="K23" s="533"/>
      <c r="L23" s="533">
        <f t="shared" si="0"/>
        <v>0</v>
      </c>
      <c r="M23" s="533"/>
      <c r="N23" s="533"/>
      <c r="O23" s="534">
        <f t="shared" si="1"/>
        <v>0</v>
      </c>
    </row>
    <row r="24" spans="1:15">
      <c r="A24" s="527">
        <v>17</v>
      </c>
      <c r="B24" s="768" t="s">
        <v>2723</v>
      </c>
      <c r="C24" s="769"/>
      <c r="D24" s="769"/>
      <c r="E24" s="769"/>
      <c r="F24" s="770"/>
      <c r="G24" s="535" t="s">
        <v>2692</v>
      </c>
      <c r="H24" s="530" t="s">
        <v>2725</v>
      </c>
      <c r="I24" s="531">
        <v>4</v>
      </c>
      <c r="J24" s="532" t="s">
        <v>49</v>
      </c>
      <c r="K24" s="533"/>
      <c r="L24" s="533">
        <f t="shared" si="0"/>
        <v>0</v>
      </c>
      <c r="M24" s="533"/>
      <c r="N24" s="533"/>
      <c r="O24" s="534">
        <f t="shared" si="1"/>
        <v>0</v>
      </c>
    </row>
    <row r="25" spans="1:15">
      <c r="A25" s="510">
        <v>18</v>
      </c>
      <c r="B25" s="768" t="s">
        <v>2726</v>
      </c>
      <c r="C25" s="769"/>
      <c r="D25" s="769"/>
      <c r="E25" s="769"/>
      <c r="F25" s="770"/>
      <c r="G25" s="535" t="s">
        <v>2692</v>
      </c>
      <c r="H25" s="530" t="s">
        <v>2727</v>
      </c>
      <c r="I25" s="531">
        <v>4</v>
      </c>
      <c r="J25" s="532" t="s">
        <v>49</v>
      </c>
      <c r="K25" s="533"/>
      <c r="L25" s="533">
        <f t="shared" si="0"/>
        <v>0</v>
      </c>
      <c r="M25" s="533"/>
      <c r="N25" s="533"/>
      <c r="O25" s="534">
        <f t="shared" si="1"/>
        <v>0</v>
      </c>
    </row>
    <row r="26" spans="1:15">
      <c r="A26" s="527">
        <v>19</v>
      </c>
      <c r="B26" s="768" t="s">
        <v>2728</v>
      </c>
      <c r="C26" s="769"/>
      <c r="D26" s="769"/>
      <c r="E26" s="769"/>
      <c r="F26" s="770"/>
      <c r="G26" s="535" t="s">
        <v>2692</v>
      </c>
      <c r="H26" s="530" t="s">
        <v>2729</v>
      </c>
      <c r="I26" s="531">
        <v>4</v>
      </c>
      <c r="J26" s="532" t="s">
        <v>49</v>
      </c>
      <c r="K26" s="533"/>
      <c r="L26" s="533">
        <f t="shared" si="0"/>
        <v>0</v>
      </c>
      <c r="M26" s="533"/>
      <c r="N26" s="533"/>
      <c r="O26" s="534">
        <f t="shared" si="1"/>
        <v>0</v>
      </c>
    </row>
    <row r="27" spans="1:15">
      <c r="A27" s="510">
        <v>20</v>
      </c>
      <c r="B27" s="768" t="s">
        <v>2730</v>
      </c>
      <c r="C27" s="769"/>
      <c r="D27" s="769"/>
      <c r="E27" s="769"/>
      <c r="F27" s="770"/>
      <c r="G27" s="535" t="s">
        <v>2692</v>
      </c>
      <c r="H27" s="530" t="s">
        <v>2731</v>
      </c>
      <c r="I27" s="531">
        <v>1</v>
      </c>
      <c r="J27" s="532" t="s">
        <v>2696</v>
      </c>
      <c r="K27" s="533"/>
      <c r="L27" s="533">
        <f t="shared" si="0"/>
        <v>0</v>
      </c>
      <c r="M27" s="533"/>
      <c r="N27" s="533"/>
      <c r="O27" s="534">
        <f t="shared" si="1"/>
        <v>0</v>
      </c>
    </row>
    <row r="28" spans="1:15">
      <c r="A28" s="527">
        <v>21</v>
      </c>
      <c r="B28" s="768" t="s">
        <v>2732</v>
      </c>
      <c r="C28" s="769"/>
      <c r="D28" s="769"/>
      <c r="E28" s="769"/>
      <c r="F28" s="770"/>
      <c r="G28" s="535" t="s">
        <v>2692</v>
      </c>
      <c r="H28" s="530" t="s">
        <v>2733</v>
      </c>
      <c r="I28" s="531">
        <v>1</v>
      </c>
      <c r="J28" s="532" t="s">
        <v>2696</v>
      </c>
      <c r="K28" s="533"/>
      <c r="L28" s="533">
        <f t="shared" si="0"/>
        <v>0</v>
      </c>
      <c r="M28" s="533"/>
      <c r="N28" s="533"/>
      <c r="O28" s="534">
        <f t="shared" si="1"/>
        <v>0</v>
      </c>
    </row>
    <row r="29" spans="1:15">
      <c r="A29" s="510">
        <v>22</v>
      </c>
      <c r="B29" s="768" t="s">
        <v>2734</v>
      </c>
      <c r="C29" s="769"/>
      <c r="D29" s="769"/>
      <c r="E29" s="769"/>
      <c r="F29" s="770"/>
      <c r="G29" s="535" t="s">
        <v>2692</v>
      </c>
      <c r="H29" s="530" t="s">
        <v>2735</v>
      </c>
      <c r="I29" s="531">
        <v>5</v>
      </c>
      <c r="J29" s="532" t="s">
        <v>49</v>
      </c>
      <c r="K29" s="533"/>
      <c r="L29" s="533">
        <f t="shared" si="0"/>
        <v>0</v>
      </c>
      <c r="M29" s="533"/>
      <c r="N29" s="533"/>
      <c r="O29" s="534">
        <f t="shared" si="1"/>
        <v>0</v>
      </c>
    </row>
    <row r="30" spans="1:15">
      <c r="A30" s="527">
        <v>23</v>
      </c>
      <c r="B30" s="768" t="s">
        <v>2734</v>
      </c>
      <c r="C30" s="769"/>
      <c r="D30" s="769"/>
      <c r="E30" s="769"/>
      <c r="F30" s="770"/>
      <c r="G30" s="528" t="s">
        <v>2692</v>
      </c>
      <c r="H30" s="530" t="s">
        <v>2736</v>
      </c>
      <c r="I30" s="532">
        <v>5</v>
      </c>
      <c r="J30" s="532" t="s">
        <v>49</v>
      </c>
      <c r="K30" s="533"/>
      <c r="L30" s="533">
        <f t="shared" si="0"/>
        <v>0</v>
      </c>
      <c r="M30" s="533"/>
      <c r="N30" s="533"/>
      <c r="O30" s="534">
        <f t="shared" si="1"/>
        <v>0</v>
      </c>
    </row>
    <row r="31" spans="1:15">
      <c r="A31" s="510">
        <v>24</v>
      </c>
      <c r="B31" s="768" t="s">
        <v>2737</v>
      </c>
      <c r="C31" s="769"/>
      <c r="D31" s="769"/>
      <c r="E31" s="769"/>
      <c r="F31" s="770"/>
      <c r="G31" s="535" t="s">
        <v>2738</v>
      </c>
      <c r="H31" s="535" t="s">
        <v>2739</v>
      </c>
      <c r="I31" s="531">
        <v>1</v>
      </c>
      <c r="J31" s="536" t="s">
        <v>49</v>
      </c>
      <c r="K31" s="533"/>
      <c r="L31" s="533">
        <f>I31*K31</f>
        <v>0</v>
      </c>
      <c r="M31" s="533"/>
      <c r="N31" s="533"/>
      <c r="O31" s="534">
        <f t="shared" si="1"/>
        <v>0</v>
      </c>
    </row>
    <row r="32" spans="1:15">
      <c r="A32" s="527">
        <v>25</v>
      </c>
      <c r="B32" s="768" t="s">
        <v>2740</v>
      </c>
      <c r="C32" s="769"/>
      <c r="D32" s="769"/>
      <c r="E32" s="769"/>
      <c r="F32" s="770"/>
      <c r="G32" s="535" t="s">
        <v>2738</v>
      </c>
      <c r="H32" s="535" t="s">
        <v>2741</v>
      </c>
      <c r="I32" s="531">
        <v>2</v>
      </c>
      <c r="J32" s="536" t="s">
        <v>49</v>
      </c>
      <c r="K32" s="533"/>
      <c r="L32" s="533">
        <f t="shared" ref="L32:L46" si="2">I32*K32</f>
        <v>0</v>
      </c>
      <c r="M32" s="533"/>
      <c r="N32" s="533"/>
      <c r="O32" s="534">
        <f t="shared" si="1"/>
        <v>0</v>
      </c>
    </row>
    <row r="33" spans="1:17">
      <c r="A33" s="510">
        <v>26</v>
      </c>
      <c r="B33" s="768" t="s">
        <v>2742</v>
      </c>
      <c r="C33" s="769"/>
      <c r="D33" s="769"/>
      <c r="E33" s="769"/>
      <c r="F33" s="770"/>
      <c r="G33" s="535" t="s">
        <v>2738</v>
      </c>
      <c r="H33" s="535" t="s">
        <v>2743</v>
      </c>
      <c r="I33" s="531">
        <v>1</v>
      </c>
      <c r="J33" s="536" t="s">
        <v>49</v>
      </c>
      <c r="K33" s="533"/>
      <c r="L33" s="533">
        <f t="shared" si="2"/>
        <v>0</v>
      </c>
      <c r="M33" s="533"/>
      <c r="N33" s="533"/>
      <c r="O33" s="534">
        <f t="shared" si="1"/>
        <v>0</v>
      </c>
    </row>
    <row r="34" spans="1:17">
      <c r="A34" s="527">
        <v>27</v>
      </c>
      <c r="B34" s="768" t="s">
        <v>2744</v>
      </c>
      <c r="C34" s="769"/>
      <c r="D34" s="769"/>
      <c r="E34" s="769"/>
      <c r="F34" s="770"/>
      <c r="G34" s="535" t="s">
        <v>2738</v>
      </c>
      <c r="H34" s="535" t="s">
        <v>2745</v>
      </c>
      <c r="I34" s="531">
        <v>1</v>
      </c>
      <c r="J34" s="536" t="s">
        <v>49</v>
      </c>
      <c r="K34" s="533"/>
      <c r="L34" s="533">
        <f t="shared" si="2"/>
        <v>0</v>
      </c>
      <c r="M34" s="533"/>
      <c r="N34" s="533"/>
      <c r="O34" s="534">
        <f t="shared" si="1"/>
        <v>0</v>
      </c>
    </row>
    <row r="35" spans="1:17">
      <c r="A35" s="510">
        <v>28</v>
      </c>
      <c r="B35" s="768" t="s">
        <v>2746</v>
      </c>
      <c r="C35" s="769"/>
      <c r="D35" s="769"/>
      <c r="E35" s="769"/>
      <c r="F35" s="770"/>
      <c r="G35" s="535" t="s">
        <v>2738</v>
      </c>
      <c r="H35" s="535" t="s">
        <v>2747</v>
      </c>
      <c r="I35" s="531">
        <v>2</v>
      </c>
      <c r="J35" s="536" t="s">
        <v>49</v>
      </c>
      <c r="K35" s="533"/>
      <c r="L35" s="533">
        <f>I35*K35</f>
        <v>0</v>
      </c>
      <c r="M35" s="533"/>
      <c r="N35" s="533"/>
      <c r="O35" s="534">
        <f t="shared" si="1"/>
        <v>0</v>
      </c>
    </row>
    <row r="36" spans="1:17">
      <c r="A36" s="527">
        <v>29</v>
      </c>
      <c r="B36" s="768" t="s">
        <v>2748</v>
      </c>
      <c r="C36" s="769"/>
      <c r="D36" s="769"/>
      <c r="E36" s="769"/>
      <c r="F36" s="770"/>
      <c r="G36" s="535" t="s">
        <v>2738</v>
      </c>
      <c r="H36" s="535" t="s">
        <v>2749</v>
      </c>
      <c r="I36" s="531">
        <v>3</v>
      </c>
      <c r="J36" s="536" t="s">
        <v>49</v>
      </c>
      <c r="K36" s="533"/>
      <c r="L36" s="533">
        <f t="shared" si="2"/>
        <v>0</v>
      </c>
      <c r="M36" s="533"/>
      <c r="N36" s="533"/>
      <c r="O36" s="534">
        <f t="shared" si="1"/>
        <v>0</v>
      </c>
    </row>
    <row r="37" spans="1:17">
      <c r="A37" s="510">
        <v>30</v>
      </c>
      <c r="B37" s="768" t="s">
        <v>2750</v>
      </c>
      <c r="C37" s="769"/>
      <c r="D37" s="769"/>
      <c r="E37" s="769"/>
      <c r="F37" s="770"/>
      <c r="G37" s="535" t="s">
        <v>2738</v>
      </c>
      <c r="H37" s="535" t="s">
        <v>2751</v>
      </c>
      <c r="I37" s="531">
        <v>1</v>
      </c>
      <c r="J37" s="536" t="s">
        <v>49</v>
      </c>
      <c r="K37" s="533"/>
      <c r="L37" s="533">
        <f t="shared" si="2"/>
        <v>0</v>
      </c>
      <c r="M37" s="533"/>
      <c r="N37" s="533"/>
      <c r="O37" s="534">
        <f t="shared" si="1"/>
        <v>0</v>
      </c>
    </row>
    <row r="38" spans="1:17">
      <c r="A38" s="527">
        <v>31</v>
      </c>
      <c r="B38" s="768" t="s">
        <v>2752</v>
      </c>
      <c r="C38" s="769"/>
      <c r="D38" s="769"/>
      <c r="E38" s="769"/>
      <c r="F38" s="770"/>
      <c r="G38" s="535" t="s">
        <v>2738</v>
      </c>
      <c r="H38" s="535" t="s">
        <v>2753</v>
      </c>
      <c r="I38" s="531">
        <v>3</v>
      </c>
      <c r="J38" s="536" t="s">
        <v>49</v>
      </c>
      <c r="K38" s="533"/>
      <c r="L38" s="533">
        <f t="shared" si="2"/>
        <v>0</v>
      </c>
      <c r="M38" s="533"/>
      <c r="N38" s="533"/>
      <c r="O38" s="534">
        <f t="shared" si="1"/>
        <v>0</v>
      </c>
      <c r="Q38" s="537"/>
    </row>
    <row r="39" spans="1:17">
      <c r="A39" s="510">
        <v>32</v>
      </c>
      <c r="B39" s="768" t="s">
        <v>2754</v>
      </c>
      <c r="C39" s="769"/>
      <c r="D39" s="769"/>
      <c r="E39" s="769"/>
      <c r="F39" s="770"/>
      <c r="G39" s="535" t="s">
        <v>2738</v>
      </c>
      <c r="H39" s="535" t="s">
        <v>2755</v>
      </c>
      <c r="I39" s="531">
        <v>5</v>
      </c>
      <c r="J39" s="536" t="s">
        <v>49</v>
      </c>
      <c r="K39" s="533"/>
      <c r="L39" s="533">
        <f t="shared" si="2"/>
        <v>0</v>
      </c>
      <c r="M39" s="533"/>
      <c r="N39" s="533"/>
      <c r="O39" s="534">
        <f t="shared" si="1"/>
        <v>0</v>
      </c>
    </row>
    <row r="40" spans="1:17">
      <c r="A40" s="527">
        <v>33</v>
      </c>
      <c r="B40" s="768" t="s">
        <v>2756</v>
      </c>
      <c r="C40" s="769"/>
      <c r="D40" s="769"/>
      <c r="E40" s="769"/>
      <c r="F40" s="770"/>
      <c r="G40" s="535" t="s">
        <v>2738</v>
      </c>
      <c r="H40" s="535" t="s">
        <v>2757</v>
      </c>
      <c r="I40" s="531">
        <v>5</v>
      </c>
      <c r="J40" s="536" t="s">
        <v>49</v>
      </c>
      <c r="K40" s="533"/>
      <c r="L40" s="533">
        <f t="shared" si="2"/>
        <v>0</v>
      </c>
      <c r="M40" s="533"/>
      <c r="N40" s="533"/>
      <c r="O40" s="534">
        <f t="shared" si="1"/>
        <v>0</v>
      </c>
    </row>
    <row r="41" spans="1:17">
      <c r="A41" s="510">
        <v>34</v>
      </c>
      <c r="B41" s="768" t="s">
        <v>2758</v>
      </c>
      <c r="C41" s="769"/>
      <c r="D41" s="769"/>
      <c r="E41" s="769"/>
      <c r="F41" s="770"/>
      <c r="G41" s="535" t="s">
        <v>2738</v>
      </c>
      <c r="H41" s="535" t="s">
        <v>2759</v>
      </c>
      <c r="I41" s="531">
        <v>2</v>
      </c>
      <c r="J41" s="536" t="s">
        <v>49</v>
      </c>
      <c r="K41" s="533"/>
      <c r="L41" s="533">
        <f t="shared" si="2"/>
        <v>0</v>
      </c>
      <c r="M41" s="533"/>
      <c r="N41" s="533"/>
      <c r="O41" s="534">
        <f t="shared" si="1"/>
        <v>0</v>
      </c>
    </row>
    <row r="42" spans="1:17">
      <c r="A42" s="527">
        <v>35</v>
      </c>
      <c r="B42" s="768" t="s">
        <v>2760</v>
      </c>
      <c r="C42" s="769"/>
      <c r="D42" s="769"/>
      <c r="E42" s="769"/>
      <c r="F42" s="770"/>
      <c r="G42" s="535" t="s">
        <v>2738</v>
      </c>
      <c r="H42" s="535" t="s">
        <v>2761</v>
      </c>
      <c r="I42" s="531">
        <v>2</v>
      </c>
      <c r="J42" s="536" t="s">
        <v>49</v>
      </c>
      <c r="K42" s="533"/>
      <c r="L42" s="533">
        <f t="shared" si="2"/>
        <v>0</v>
      </c>
      <c r="M42" s="533"/>
      <c r="N42" s="533"/>
      <c r="O42" s="534">
        <f t="shared" si="1"/>
        <v>0</v>
      </c>
    </row>
    <row r="43" spans="1:17">
      <c r="A43" s="510">
        <v>36</v>
      </c>
      <c r="B43" s="768" t="s">
        <v>2762</v>
      </c>
      <c r="C43" s="769"/>
      <c r="D43" s="769"/>
      <c r="E43" s="769"/>
      <c r="F43" s="770"/>
      <c r="G43" s="535" t="s">
        <v>2738</v>
      </c>
      <c r="H43" s="535" t="s">
        <v>2763</v>
      </c>
      <c r="I43" s="531">
        <v>5</v>
      </c>
      <c r="J43" s="536" t="s">
        <v>49</v>
      </c>
      <c r="K43" s="533"/>
      <c r="L43" s="533">
        <f>I43*K43</f>
        <v>0</v>
      </c>
      <c r="M43" s="533"/>
      <c r="N43" s="533"/>
      <c r="O43" s="534">
        <f t="shared" si="1"/>
        <v>0</v>
      </c>
    </row>
    <row r="44" spans="1:17">
      <c r="A44" s="527">
        <v>37</v>
      </c>
      <c r="B44" s="768" t="s">
        <v>2764</v>
      </c>
      <c r="C44" s="769"/>
      <c r="D44" s="769"/>
      <c r="E44" s="769"/>
      <c r="F44" s="770"/>
      <c r="G44" s="535" t="s">
        <v>2738</v>
      </c>
      <c r="H44" s="535" t="s">
        <v>2765</v>
      </c>
      <c r="I44" s="531">
        <v>10</v>
      </c>
      <c r="J44" s="536" t="s">
        <v>49</v>
      </c>
      <c r="K44" s="533"/>
      <c r="L44" s="533">
        <f t="shared" ref="L44:L45" si="3">I44*K44</f>
        <v>0</v>
      </c>
      <c r="M44" s="533"/>
      <c r="N44" s="533"/>
      <c r="O44" s="534">
        <f t="shared" si="1"/>
        <v>0</v>
      </c>
    </row>
    <row r="45" spans="1:17">
      <c r="A45" s="510">
        <v>38</v>
      </c>
      <c r="B45" s="768" t="s">
        <v>2766</v>
      </c>
      <c r="C45" s="769"/>
      <c r="D45" s="769"/>
      <c r="E45" s="769"/>
      <c r="F45" s="770"/>
      <c r="G45" s="535" t="s">
        <v>2738</v>
      </c>
      <c r="H45" s="528" t="s">
        <v>2767</v>
      </c>
      <c r="I45" s="538">
        <v>3</v>
      </c>
      <c r="J45" s="532" t="s">
        <v>49</v>
      </c>
      <c r="K45" s="533"/>
      <c r="L45" s="533">
        <f t="shared" si="3"/>
        <v>0</v>
      </c>
      <c r="M45" s="533"/>
      <c r="N45" s="533"/>
      <c r="O45" s="534">
        <f t="shared" si="1"/>
        <v>0</v>
      </c>
    </row>
    <row r="46" spans="1:17">
      <c r="A46" s="527">
        <v>39</v>
      </c>
      <c r="B46" s="768" t="s">
        <v>2764</v>
      </c>
      <c r="C46" s="769"/>
      <c r="D46" s="769"/>
      <c r="E46" s="769"/>
      <c r="F46" s="770"/>
      <c r="G46" s="535" t="s">
        <v>2738</v>
      </c>
      <c r="H46" s="528" t="s">
        <v>2765</v>
      </c>
      <c r="I46" s="538">
        <v>6</v>
      </c>
      <c r="J46" s="532" t="s">
        <v>49</v>
      </c>
      <c r="K46" s="533"/>
      <c r="L46" s="533">
        <f t="shared" si="2"/>
        <v>0</v>
      </c>
      <c r="M46" s="533"/>
      <c r="N46" s="533"/>
      <c r="O46" s="534">
        <f t="shared" si="1"/>
        <v>0</v>
      </c>
    </row>
    <row r="47" spans="1:17">
      <c r="A47" s="510">
        <v>40</v>
      </c>
      <c r="B47" s="768" t="s">
        <v>2768</v>
      </c>
      <c r="C47" s="769"/>
      <c r="D47" s="769"/>
      <c r="E47" s="769"/>
      <c r="F47" s="770"/>
      <c r="G47" s="535" t="s">
        <v>2769</v>
      </c>
      <c r="H47" s="530" t="s">
        <v>2770</v>
      </c>
      <c r="I47" s="531">
        <v>1</v>
      </c>
      <c r="J47" s="536" t="s">
        <v>49</v>
      </c>
      <c r="K47" s="533"/>
      <c r="L47" s="533">
        <f>I47*K47</f>
        <v>0</v>
      </c>
      <c r="M47" s="533"/>
      <c r="N47" s="533"/>
      <c r="O47" s="534">
        <f>L47+N47</f>
        <v>0</v>
      </c>
    </row>
    <row r="48" spans="1:17">
      <c r="A48" s="527">
        <v>41</v>
      </c>
      <c r="B48" s="768" t="s">
        <v>2771</v>
      </c>
      <c r="C48" s="769"/>
      <c r="D48" s="769"/>
      <c r="E48" s="769"/>
      <c r="F48" s="770"/>
      <c r="G48" s="535" t="s">
        <v>2772</v>
      </c>
      <c r="H48" s="530" t="s">
        <v>2773</v>
      </c>
      <c r="I48" s="531">
        <v>1</v>
      </c>
      <c r="J48" s="536" t="s">
        <v>49</v>
      </c>
      <c r="K48" s="533"/>
      <c r="L48" s="533">
        <f t="shared" ref="L48:L62" si="4">I48*K48</f>
        <v>0</v>
      </c>
      <c r="M48" s="533"/>
      <c r="N48" s="533"/>
      <c r="O48" s="534">
        <f t="shared" ref="O48:O63" si="5">L48+N48</f>
        <v>0</v>
      </c>
    </row>
    <row r="49" spans="1:15">
      <c r="A49" s="510">
        <v>42</v>
      </c>
      <c r="B49" s="768" t="s">
        <v>2774</v>
      </c>
      <c r="C49" s="769"/>
      <c r="D49" s="769"/>
      <c r="E49" s="769"/>
      <c r="F49" s="770"/>
      <c r="G49" s="535" t="s">
        <v>2772</v>
      </c>
      <c r="H49" s="530" t="s">
        <v>2775</v>
      </c>
      <c r="I49" s="536">
        <v>2</v>
      </c>
      <c r="J49" s="536" t="s">
        <v>49</v>
      </c>
      <c r="K49" s="533"/>
      <c r="L49" s="533">
        <f t="shared" si="4"/>
        <v>0</v>
      </c>
      <c r="M49" s="533"/>
      <c r="N49" s="533"/>
      <c r="O49" s="534">
        <f t="shared" si="5"/>
        <v>0</v>
      </c>
    </row>
    <row r="50" spans="1:15">
      <c r="A50" s="527">
        <v>43</v>
      </c>
      <c r="B50" s="768" t="s">
        <v>2771</v>
      </c>
      <c r="C50" s="769"/>
      <c r="D50" s="769"/>
      <c r="E50" s="769"/>
      <c r="F50" s="770"/>
      <c r="G50" s="535" t="s">
        <v>2772</v>
      </c>
      <c r="H50" s="530" t="s">
        <v>2776</v>
      </c>
      <c r="I50" s="536">
        <v>4</v>
      </c>
      <c r="J50" s="536" t="s">
        <v>49</v>
      </c>
      <c r="K50" s="533"/>
      <c r="L50" s="533">
        <f t="shared" si="4"/>
        <v>0</v>
      </c>
      <c r="M50" s="533"/>
      <c r="N50" s="533"/>
      <c r="O50" s="534">
        <f t="shared" si="5"/>
        <v>0</v>
      </c>
    </row>
    <row r="51" spans="1:15">
      <c r="A51" s="510">
        <v>44</v>
      </c>
      <c r="B51" s="768" t="s">
        <v>2774</v>
      </c>
      <c r="C51" s="769"/>
      <c r="D51" s="769"/>
      <c r="E51" s="769"/>
      <c r="F51" s="770"/>
      <c r="G51" s="535" t="s">
        <v>2772</v>
      </c>
      <c r="H51" s="530" t="s">
        <v>2777</v>
      </c>
      <c r="I51" s="536">
        <v>2</v>
      </c>
      <c r="J51" s="536" t="s">
        <v>49</v>
      </c>
      <c r="K51" s="533"/>
      <c r="L51" s="533">
        <f t="shared" si="4"/>
        <v>0</v>
      </c>
      <c r="M51" s="533"/>
      <c r="N51" s="533"/>
      <c r="O51" s="534">
        <f t="shared" si="5"/>
        <v>0</v>
      </c>
    </row>
    <row r="52" spans="1:15">
      <c r="A52" s="527">
        <v>45</v>
      </c>
      <c r="B52" s="768" t="s">
        <v>2778</v>
      </c>
      <c r="C52" s="769"/>
      <c r="D52" s="769"/>
      <c r="E52" s="769"/>
      <c r="F52" s="770"/>
      <c r="G52" s="535" t="s">
        <v>2772</v>
      </c>
      <c r="H52" s="530" t="s">
        <v>2779</v>
      </c>
      <c r="I52" s="536">
        <v>1</v>
      </c>
      <c r="J52" s="536" t="s">
        <v>49</v>
      </c>
      <c r="K52" s="533"/>
      <c r="L52" s="533">
        <f t="shared" si="4"/>
        <v>0</v>
      </c>
      <c r="M52" s="533"/>
      <c r="N52" s="533"/>
      <c r="O52" s="534">
        <f t="shared" si="5"/>
        <v>0</v>
      </c>
    </row>
    <row r="53" spans="1:15">
      <c r="A53" s="510">
        <v>46</v>
      </c>
      <c r="B53" s="768" t="s">
        <v>2780</v>
      </c>
      <c r="C53" s="769"/>
      <c r="D53" s="769"/>
      <c r="E53" s="769"/>
      <c r="F53" s="770"/>
      <c r="G53" s="535" t="s">
        <v>2772</v>
      </c>
      <c r="H53" s="530" t="s">
        <v>2781</v>
      </c>
      <c r="I53" s="536">
        <v>1</v>
      </c>
      <c r="J53" s="536" t="s">
        <v>49</v>
      </c>
      <c r="K53" s="533"/>
      <c r="L53" s="533">
        <f t="shared" si="4"/>
        <v>0</v>
      </c>
      <c r="M53" s="533"/>
      <c r="N53" s="533"/>
      <c r="O53" s="534">
        <f t="shared" si="5"/>
        <v>0</v>
      </c>
    </row>
    <row r="54" spans="1:15">
      <c r="A54" s="527">
        <v>47</v>
      </c>
      <c r="B54" s="768" t="s">
        <v>2782</v>
      </c>
      <c r="C54" s="769"/>
      <c r="D54" s="769"/>
      <c r="E54" s="769"/>
      <c r="F54" s="770"/>
      <c r="G54" s="535" t="s">
        <v>2783</v>
      </c>
      <c r="H54" s="530" t="s">
        <v>2784</v>
      </c>
      <c r="I54" s="536">
        <v>2</v>
      </c>
      <c r="J54" s="536" t="s">
        <v>49</v>
      </c>
      <c r="K54" s="533"/>
      <c r="L54" s="533">
        <f t="shared" si="4"/>
        <v>0</v>
      </c>
      <c r="M54" s="533"/>
      <c r="N54" s="533"/>
      <c r="O54" s="534">
        <f t="shared" si="5"/>
        <v>0</v>
      </c>
    </row>
    <row r="55" spans="1:15">
      <c r="A55" s="510">
        <v>48</v>
      </c>
      <c r="B55" s="768" t="s">
        <v>2785</v>
      </c>
      <c r="C55" s="769"/>
      <c r="D55" s="769"/>
      <c r="E55" s="769"/>
      <c r="F55" s="770"/>
      <c r="G55" s="535" t="s">
        <v>2786</v>
      </c>
      <c r="H55" s="530" t="s">
        <v>2787</v>
      </c>
      <c r="I55" s="536">
        <v>1</v>
      </c>
      <c r="J55" s="536" t="s">
        <v>49</v>
      </c>
      <c r="K55" s="533"/>
      <c r="L55" s="533">
        <f t="shared" si="4"/>
        <v>0</v>
      </c>
      <c r="M55" s="533"/>
      <c r="N55" s="533"/>
      <c r="O55" s="534">
        <f t="shared" si="5"/>
        <v>0</v>
      </c>
    </row>
    <row r="56" spans="1:15">
      <c r="A56" s="527">
        <v>49</v>
      </c>
      <c r="B56" s="768" t="s">
        <v>2788</v>
      </c>
      <c r="C56" s="769"/>
      <c r="D56" s="769"/>
      <c r="E56" s="769"/>
      <c r="F56" s="770"/>
      <c r="G56" s="535" t="s">
        <v>2769</v>
      </c>
      <c r="H56" s="530" t="s">
        <v>2789</v>
      </c>
      <c r="I56" s="536">
        <v>182</v>
      </c>
      <c r="J56" s="536" t="s">
        <v>49</v>
      </c>
      <c r="K56" s="533"/>
      <c r="L56" s="533">
        <f t="shared" si="4"/>
        <v>0</v>
      </c>
      <c r="M56" s="533"/>
      <c r="N56" s="533"/>
      <c r="O56" s="534">
        <f t="shared" si="5"/>
        <v>0</v>
      </c>
    </row>
    <row r="57" spans="1:15">
      <c r="A57" s="510">
        <v>50</v>
      </c>
      <c r="B57" s="768" t="s">
        <v>2790</v>
      </c>
      <c r="C57" s="769"/>
      <c r="D57" s="769"/>
      <c r="E57" s="769"/>
      <c r="F57" s="770"/>
      <c r="G57" s="535" t="s">
        <v>2769</v>
      </c>
      <c r="H57" s="530" t="s">
        <v>2791</v>
      </c>
      <c r="I57" s="536">
        <v>4</v>
      </c>
      <c r="J57" s="536" t="s">
        <v>49</v>
      </c>
      <c r="K57" s="533"/>
      <c r="L57" s="533">
        <f t="shared" si="4"/>
        <v>0</v>
      </c>
      <c r="M57" s="533"/>
      <c r="N57" s="533"/>
      <c r="O57" s="534">
        <f t="shared" si="5"/>
        <v>0</v>
      </c>
    </row>
    <row r="58" spans="1:15">
      <c r="A58" s="527">
        <v>51</v>
      </c>
      <c r="B58" s="768" t="s">
        <v>2792</v>
      </c>
      <c r="C58" s="769"/>
      <c r="D58" s="769"/>
      <c r="E58" s="769"/>
      <c r="F58" s="770"/>
      <c r="G58" s="535" t="s">
        <v>2793</v>
      </c>
      <c r="H58" s="530" t="s">
        <v>2794</v>
      </c>
      <c r="I58" s="536">
        <v>192</v>
      </c>
      <c r="J58" s="536" t="s">
        <v>49</v>
      </c>
      <c r="K58" s="533"/>
      <c r="L58" s="533">
        <f t="shared" si="4"/>
        <v>0</v>
      </c>
      <c r="M58" s="533"/>
      <c r="N58" s="533"/>
      <c r="O58" s="534">
        <f t="shared" si="5"/>
        <v>0</v>
      </c>
    </row>
    <row r="59" spans="1:15">
      <c r="A59" s="510">
        <v>52</v>
      </c>
      <c r="B59" s="768" t="s">
        <v>2795</v>
      </c>
      <c r="C59" s="769"/>
      <c r="D59" s="769"/>
      <c r="E59" s="769"/>
      <c r="F59" s="770"/>
      <c r="G59" s="535" t="s">
        <v>2793</v>
      </c>
      <c r="H59" s="530" t="s">
        <v>2796</v>
      </c>
      <c r="I59" s="536">
        <v>40</v>
      </c>
      <c r="J59" s="536" t="s">
        <v>49</v>
      </c>
      <c r="K59" s="533"/>
      <c r="L59" s="533">
        <f t="shared" si="4"/>
        <v>0</v>
      </c>
      <c r="M59" s="533"/>
      <c r="N59" s="533"/>
      <c r="O59" s="534">
        <f t="shared" si="5"/>
        <v>0</v>
      </c>
    </row>
    <row r="60" spans="1:15">
      <c r="A60" s="527">
        <v>53</v>
      </c>
      <c r="B60" s="768" t="s">
        <v>2795</v>
      </c>
      <c r="C60" s="769"/>
      <c r="D60" s="769"/>
      <c r="E60" s="769"/>
      <c r="F60" s="770"/>
      <c r="G60" s="535" t="s">
        <v>2793</v>
      </c>
      <c r="H60" s="530" t="s">
        <v>2797</v>
      </c>
      <c r="I60" s="536">
        <v>4</v>
      </c>
      <c r="J60" s="536" t="s">
        <v>49</v>
      </c>
      <c r="K60" s="533"/>
      <c r="L60" s="533">
        <f t="shared" si="4"/>
        <v>0</v>
      </c>
      <c r="M60" s="533"/>
      <c r="N60" s="533"/>
      <c r="O60" s="534">
        <f t="shared" si="5"/>
        <v>0</v>
      </c>
    </row>
    <row r="61" spans="1:15">
      <c r="A61" s="510">
        <v>54</v>
      </c>
      <c r="B61" s="768" t="s">
        <v>2798</v>
      </c>
      <c r="C61" s="769"/>
      <c r="D61" s="769"/>
      <c r="E61" s="769"/>
      <c r="F61" s="770"/>
      <c r="G61" s="535" t="s">
        <v>2793</v>
      </c>
      <c r="H61" s="530" t="s">
        <v>2799</v>
      </c>
      <c r="I61" s="536">
        <v>13</v>
      </c>
      <c r="J61" s="536" t="s">
        <v>49</v>
      </c>
      <c r="K61" s="533"/>
      <c r="L61" s="533">
        <f t="shared" si="4"/>
        <v>0</v>
      </c>
      <c r="M61" s="533"/>
      <c r="N61" s="533"/>
      <c r="O61" s="534">
        <f t="shared" si="5"/>
        <v>0</v>
      </c>
    </row>
    <row r="62" spans="1:15">
      <c r="A62" s="527">
        <v>55</v>
      </c>
      <c r="B62" s="768" t="s">
        <v>2800</v>
      </c>
      <c r="C62" s="769"/>
      <c r="D62" s="769"/>
      <c r="E62" s="769"/>
      <c r="F62" s="770"/>
      <c r="G62" s="535" t="s">
        <v>2793</v>
      </c>
      <c r="H62" s="530" t="s">
        <v>2801</v>
      </c>
      <c r="I62" s="536">
        <v>3</v>
      </c>
      <c r="J62" s="536" t="s">
        <v>49</v>
      </c>
      <c r="K62" s="533"/>
      <c r="L62" s="533">
        <f t="shared" si="4"/>
        <v>0</v>
      </c>
      <c r="M62" s="533"/>
      <c r="N62" s="533"/>
      <c r="O62" s="534">
        <f t="shared" si="5"/>
        <v>0</v>
      </c>
    </row>
    <row r="63" spans="1:15">
      <c r="A63" s="510">
        <v>56</v>
      </c>
      <c r="B63" s="768" t="s">
        <v>2802</v>
      </c>
      <c r="C63" s="769"/>
      <c r="D63" s="769"/>
      <c r="E63" s="769"/>
      <c r="F63" s="770"/>
      <c r="G63" s="535" t="s">
        <v>2793</v>
      </c>
      <c r="H63" s="530" t="s">
        <v>2803</v>
      </c>
      <c r="I63" s="536">
        <v>8</v>
      </c>
      <c r="J63" s="536" t="s">
        <v>49</v>
      </c>
      <c r="K63" s="533"/>
      <c r="L63" s="533">
        <f>I63*K63</f>
        <v>0</v>
      </c>
      <c r="M63" s="533"/>
      <c r="N63" s="533"/>
      <c r="O63" s="534">
        <f t="shared" si="5"/>
        <v>0</v>
      </c>
    </row>
    <row r="64" spans="1:15">
      <c r="A64" s="527">
        <v>57</v>
      </c>
      <c r="B64" s="780" t="s">
        <v>2804</v>
      </c>
      <c r="C64" s="781"/>
      <c r="D64" s="781"/>
      <c r="E64" s="781"/>
      <c r="F64" s="782"/>
      <c r="G64" s="539"/>
      <c r="H64" s="511"/>
      <c r="I64" s="532"/>
      <c r="J64" s="532"/>
      <c r="K64" s="533"/>
      <c r="L64" s="533"/>
      <c r="M64" s="533"/>
      <c r="N64" s="533"/>
      <c r="O64" s="534"/>
    </row>
    <row r="65" spans="1:15">
      <c r="A65" s="510">
        <v>58</v>
      </c>
      <c r="B65" s="768" t="s">
        <v>2805</v>
      </c>
      <c r="C65" s="769"/>
      <c r="D65" s="769"/>
      <c r="E65" s="769"/>
      <c r="F65" s="770"/>
      <c r="G65" s="539" t="s">
        <v>2806</v>
      </c>
      <c r="H65" s="511" t="s">
        <v>2807</v>
      </c>
      <c r="I65" s="536">
        <v>1</v>
      </c>
      <c r="J65" s="536" t="s">
        <v>49</v>
      </c>
      <c r="K65" s="533"/>
      <c r="L65" s="533">
        <f t="shared" ref="L65:L127" si="6">I65*K65</f>
        <v>0</v>
      </c>
      <c r="M65" s="533"/>
      <c r="N65" s="533"/>
      <c r="O65" s="534">
        <f t="shared" ref="O65:O128" si="7">L65+N65</f>
        <v>0</v>
      </c>
    </row>
    <row r="66" spans="1:15">
      <c r="A66" s="527">
        <v>59</v>
      </c>
      <c r="B66" s="768" t="s">
        <v>2808</v>
      </c>
      <c r="C66" s="769"/>
      <c r="D66" s="769"/>
      <c r="E66" s="769"/>
      <c r="F66" s="770"/>
      <c r="G66" s="539" t="s">
        <v>2806</v>
      </c>
      <c r="H66" s="511" t="s">
        <v>2809</v>
      </c>
      <c r="I66" s="536">
        <v>1</v>
      </c>
      <c r="J66" s="536" t="s">
        <v>49</v>
      </c>
      <c r="K66" s="533"/>
      <c r="L66" s="533">
        <f t="shared" si="6"/>
        <v>0</v>
      </c>
      <c r="M66" s="533"/>
      <c r="N66" s="533"/>
      <c r="O66" s="534">
        <f t="shared" si="7"/>
        <v>0</v>
      </c>
    </row>
    <row r="67" spans="1:15">
      <c r="A67" s="510">
        <v>60</v>
      </c>
      <c r="B67" s="768" t="s">
        <v>2810</v>
      </c>
      <c r="C67" s="769"/>
      <c r="D67" s="769"/>
      <c r="E67" s="769"/>
      <c r="F67" s="770"/>
      <c r="G67" s="539" t="s">
        <v>2806</v>
      </c>
      <c r="H67" s="511" t="s">
        <v>2811</v>
      </c>
      <c r="I67" s="536">
        <v>2</v>
      </c>
      <c r="J67" s="536" t="s">
        <v>49</v>
      </c>
      <c r="K67" s="533"/>
      <c r="L67" s="533">
        <f t="shared" si="6"/>
        <v>0</v>
      </c>
      <c r="M67" s="533"/>
      <c r="N67" s="533"/>
      <c r="O67" s="534">
        <f t="shared" si="7"/>
        <v>0</v>
      </c>
    </row>
    <row r="68" spans="1:15">
      <c r="A68" s="527">
        <v>61</v>
      </c>
      <c r="B68" s="768" t="s">
        <v>2810</v>
      </c>
      <c r="C68" s="769"/>
      <c r="D68" s="769"/>
      <c r="E68" s="769"/>
      <c r="F68" s="770"/>
      <c r="G68" s="539" t="s">
        <v>2806</v>
      </c>
      <c r="H68" s="511" t="s">
        <v>2812</v>
      </c>
      <c r="I68" s="536">
        <v>1</v>
      </c>
      <c r="J68" s="536" t="s">
        <v>49</v>
      </c>
      <c r="K68" s="533"/>
      <c r="L68" s="533">
        <f t="shared" si="6"/>
        <v>0</v>
      </c>
      <c r="M68" s="533"/>
      <c r="N68" s="533"/>
      <c r="O68" s="534">
        <f t="shared" si="7"/>
        <v>0</v>
      </c>
    </row>
    <row r="69" spans="1:15">
      <c r="A69" s="510">
        <v>62</v>
      </c>
      <c r="B69" s="768" t="s">
        <v>2810</v>
      </c>
      <c r="C69" s="769"/>
      <c r="D69" s="769"/>
      <c r="E69" s="769"/>
      <c r="F69" s="770"/>
      <c r="G69" s="539" t="s">
        <v>2806</v>
      </c>
      <c r="H69" s="511" t="s">
        <v>2813</v>
      </c>
      <c r="I69" s="536">
        <v>5</v>
      </c>
      <c r="J69" s="536" t="s">
        <v>49</v>
      </c>
      <c r="K69" s="533"/>
      <c r="L69" s="533">
        <f t="shared" si="6"/>
        <v>0</v>
      </c>
      <c r="M69" s="533"/>
      <c r="N69" s="533"/>
      <c r="O69" s="534">
        <f t="shared" si="7"/>
        <v>0</v>
      </c>
    </row>
    <row r="70" spans="1:15">
      <c r="A70" s="527">
        <v>63</v>
      </c>
      <c r="B70" s="780" t="s">
        <v>2814</v>
      </c>
      <c r="C70" s="781"/>
      <c r="D70" s="781"/>
      <c r="E70" s="781"/>
      <c r="F70" s="782"/>
      <c r="G70" s="539"/>
      <c r="H70" s="511"/>
      <c r="I70" s="536"/>
      <c r="J70" s="540"/>
      <c r="K70" s="533"/>
      <c r="L70" s="533"/>
      <c r="M70" s="533"/>
      <c r="N70" s="533"/>
      <c r="O70" s="534"/>
    </row>
    <row r="71" spans="1:15">
      <c r="A71" s="510">
        <v>64</v>
      </c>
      <c r="B71" s="768" t="s">
        <v>2815</v>
      </c>
      <c r="C71" s="769"/>
      <c r="D71" s="769"/>
      <c r="E71" s="769"/>
      <c r="F71" s="770"/>
      <c r="G71" s="539" t="s">
        <v>2806</v>
      </c>
      <c r="H71" s="511" t="s">
        <v>2816</v>
      </c>
      <c r="I71" s="536">
        <v>5</v>
      </c>
      <c r="J71" s="540" t="s">
        <v>49</v>
      </c>
      <c r="K71" s="533"/>
      <c r="L71" s="533">
        <f t="shared" si="6"/>
        <v>0</v>
      </c>
      <c r="M71" s="533"/>
      <c r="N71" s="533"/>
      <c r="O71" s="534">
        <f t="shared" si="7"/>
        <v>0</v>
      </c>
    </row>
    <row r="72" spans="1:15">
      <c r="A72" s="527">
        <v>65</v>
      </c>
      <c r="B72" s="783" t="s">
        <v>2817</v>
      </c>
      <c r="C72" s="769"/>
      <c r="D72" s="769"/>
      <c r="E72" s="769"/>
      <c r="F72" s="770"/>
      <c r="G72" s="539" t="s">
        <v>2806</v>
      </c>
      <c r="H72" s="511" t="s">
        <v>2818</v>
      </c>
      <c r="I72" s="536">
        <v>1</v>
      </c>
      <c r="J72" s="540" t="s">
        <v>49</v>
      </c>
      <c r="K72" s="533"/>
      <c r="L72" s="533">
        <f t="shared" si="6"/>
        <v>0</v>
      </c>
      <c r="M72" s="533"/>
      <c r="N72" s="533"/>
      <c r="O72" s="534">
        <f t="shared" si="7"/>
        <v>0</v>
      </c>
    </row>
    <row r="73" spans="1:15">
      <c r="A73" s="510">
        <v>66</v>
      </c>
      <c r="B73" s="768" t="s">
        <v>2819</v>
      </c>
      <c r="C73" s="769"/>
      <c r="D73" s="769"/>
      <c r="E73" s="769"/>
      <c r="F73" s="770"/>
      <c r="G73" s="539" t="s">
        <v>2806</v>
      </c>
      <c r="H73" s="511" t="s">
        <v>2820</v>
      </c>
      <c r="I73" s="536">
        <v>1</v>
      </c>
      <c r="J73" s="540" t="s">
        <v>49</v>
      </c>
      <c r="K73" s="533"/>
      <c r="L73" s="533">
        <f t="shared" si="6"/>
        <v>0</v>
      </c>
      <c r="M73" s="533"/>
      <c r="N73" s="533"/>
      <c r="O73" s="534">
        <f t="shared" si="7"/>
        <v>0</v>
      </c>
    </row>
    <row r="74" spans="1:15">
      <c r="A74" s="527">
        <v>67</v>
      </c>
      <c r="B74" s="780" t="s">
        <v>2821</v>
      </c>
      <c r="C74" s="781"/>
      <c r="D74" s="781"/>
      <c r="E74" s="781"/>
      <c r="F74" s="782"/>
      <c r="G74" s="539"/>
      <c r="H74" s="511"/>
      <c r="I74" s="536"/>
      <c r="J74" s="540"/>
      <c r="K74" s="533"/>
      <c r="L74" s="533"/>
      <c r="M74" s="533"/>
      <c r="N74" s="533"/>
      <c r="O74" s="534"/>
    </row>
    <row r="75" spans="1:15">
      <c r="A75" s="510">
        <v>68</v>
      </c>
      <c r="B75" s="768" t="s">
        <v>2815</v>
      </c>
      <c r="C75" s="769"/>
      <c r="D75" s="769"/>
      <c r="E75" s="769"/>
      <c r="F75" s="770"/>
      <c r="G75" s="539" t="s">
        <v>2806</v>
      </c>
      <c r="H75" s="511" t="s">
        <v>2822</v>
      </c>
      <c r="I75" s="536">
        <v>10</v>
      </c>
      <c r="J75" s="540" t="s">
        <v>49</v>
      </c>
      <c r="K75" s="533"/>
      <c r="L75" s="533">
        <f t="shared" si="6"/>
        <v>0</v>
      </c>
      <c r="M75" s="533"/>
      <c r="N75" s="533"/>
      <c r="O75" s="534">
        <f t="shared" si="7"/>
        <v>0</v>
      </c>
    </row>
    <row r="76" spans="1:15">
      <c r="A76" s="527">
        <v>69</v>
      </c>
      <c r="B76" s="768" t="s">
        <v>2819</v>
      </c>
      <c r="C76" s="769"/>
      <c r="D76" s="769"/>
      <c r="E76" s="769"/>
      <c r="F76" s="770"/>
      <c r="G76" s="539" t="s">
        <v>2806</v>
      </c>
      <c r="H76" s="511" t="s">
        <v>2820</v>
      </c>
      <c r="I76" s="536">
        <v>4</v>
      </c>
      <c r="J76" s="540" t="s">
        <v>49</v>
      </c>
      <c r="K76" s="533"/>
      <c r="L76" s="533">
        <f t="shared" si="6"/>
        <v>0</v>
      </c>
      <c r="M76" s="533"/>
      <c r="N76" s="533"/>
      <c r="O76" s="534">
        <f t="shared" si="7"/>
        <v>0</v>
      </c>
    </row>
    <row r="77" spans="1:15">
      <c r="A77" s="510">
        <v>70</v>
      </c>
      <c r="B77" s="787" t="s">
        <v>2823</v>
      </c>
      <c r="C77" s="781"/>
      <c r="D77" s="781"/>
      <c r="E77" s="781"/>
      <c r="F77" s="782"/>
      <c r="G77" s="539"/>
      <c r="H77" s="511"/>
      <c r="I77" s="532"/>
      <c r="J77" s="532"/>
      <c r="K77" s="533"/>
      <c r="L77" s="533"/>
      <c r="M77" s="533"/>
      <c r="N77" s="533"/>
      <c r="O77" s="534"/>
    </row>
    <row r="78" spans="1:15">
      <c r="A78" s="527">
        <v>71</v>
      </c>
      <c r="B78" s="783" t="s">
        <v>2824</v>
      </c>
      <c r="C78" s="769"/>
      <c r="D78" s="769"/>
      <c r="E78" s="769"/>
      <c r="F78" s="770"/>
      <c r="G78" s="539" t="s">
        <v>2806</v>
      </c>
      <c r="H78" s="511" t="s">
        <v>2825</v>
      </c>
      <c r="I78" s="536">
        <v>2</v>
      </c>
      <c r="J78" s="540" t="s">
        <v>49</v>
      </c>
      <c r="K78" s="533"/>
      <c r="L78" s="533">
        <f t="shared" si="6"/>
        <v>0</v>
      </c>
      <c r="M78" s="533"/>
      <c r="N78" s="533"/>
      <c r="O78" s="534">
        <f t="shared" si="7"/>
        <v>0</v>
      </c>
    </row>
    <row r="79" spans="1:15">
      <c r="A79" s="510">
        <v>72</v>
      </c>
      <c r="B79" s="783" t="s">
        <v>2826</v>
      </c>
      <c r="C79" s="769"/>
      <c r="D79" s="769"/>
      <c r="E79" s="769"/>
      <c r="F79" s="770"/>
      <c r="G79" s="539" t="s">
        <v>2806</v>
      </c>
      <c r="H79" s="511" t="s">
        <v>2827</v>
      </c>
      <c r="I79" s="536">
        <v>1</v>
      </c>
      <c r="J79" s="540" t="s">
        <v>49</v>
      </c>
      <c r="K79" s="533"/>
      <c r="L79" s="533">
        <f t="shared" si="6"/>
        <v>0</v>
      </c>
      <c r="M79" s="533"/>
      <c r="N79" s="533"/>
      <c r="O79" s="534">
        <f t="shared" si="7"/>
        <v>0</v>
      </c>
    </row>
    <row r="80" spans="1:15">
      <c r="A80" s="527">
        <v>73</v>
      </c>
      <c r="B80" s="783" t="s">
        <v>2828</v>
      </c>
      <c r="C80" s="769"/>
      <c r="D80" s="769"/>
      <c r="E80" s="769"/>
      <c r="F80" s="770"/>
      <c r="G80" s="539" t="s">
        <v>2806</v>
      </c>
      <c r="H80" s="511" t="s">
        <v>2829</v>
      </c>
      <c r="I80" s="536">
        <v>6</v>
      </c>
      <c r="J80" s="540" t="s">
        <v>49</v>
      </c>
      <c r="K80" s="533"/>
      <c r="L80" s="533">
        <f t="shared" si="6"/>
        <v>0</v>
      </c>
      <c r="M80" s="533"/>
      <c r="N80" s="533"/>
      <c r="O80" s="534">
        <f t="shared" si="7"/>
        <v>0</v>
      </c>
    </row>
    <row r="81" spans="1:15">
      <c r="A81" s="510">
        <v>74</v>
      </c>
      <c r="B81" s="783" t="s">
        <v>2819</v>
      </c>
      <c r="C81" s="769"/>
      <c r="D81" s="769"/>
      <c r="E81" s="769"/>
      <c r="F81" s="770"/>
      <c r="G81" s="539" t="s">
        <v>2806</v>
      </c>
      <c r="H81" s="511" t="s">
        <v>2830</v>
      </c>
      <c r="I81" s="536">
        <v>1</v>
      </c>
      <c r="J81" s="540" t="s">
        <v>49</v>
      </c>
      <c r="K81" s="533"/>
      <c r="L81" s="533">
        <f t="shared" si="6"/>
        <v>0</v>
      </c>
      <c r="M81" s="533"/>
      <c r="N81" s="533"/>
      <c r="O81" s="534">
        <f t="shared" si="7"/>
        <v>0</v>
      </c>
    </row>
    <row r="82" spans="1:15">
      <c r="A82" s="527">
        <v>75</v>
      </c>
      <c r="B82" s="780" t="s">
        <v>2831</v>
      </c>
      <c r="C82" s="781"/>
      <c r="D82" s="781"/>
      <c r="E82" s="781"/>
      <c r="F82" s="782"/>
      <c r="G82" s="539"/>
      <c r="H82" s="511"/>
      <c r="I82" s="532"/>
      <c r="J82" s="532"/>
      <c r="K82" s="533"/>
      <c r="L82" s="533"/>
      <c r="M82" s="533"/>
      <c r="N82" s="533"/>
      <c r="O82" s="534"/>
    </row>
    <row r="83" spans="1:15">
      <c r="A83" s="510">
        <v>76</v>
      </c>
      <c r="B83" s="768" t="s">
        <v>2824</v>
      </c>
      <c r="C83" s="769"/>
      <c r="D83" s="769"/>
      <c r="E83" s="769"/>
      <c r="F83" s="770"/>
      <c r="G83" s="539" t="s">
        <v>2806</v>
      </c>
      <c r="H83" s="511" t="s">
        <v>2825</v>
      </c>
      <c r="I83" s="536">
        <v>16</v>
      </c>
      <c r="J83" s="540" t="s">
        <v>49</v>
      </c>
      <c r="K83" s="533"/>
      <c r="L83" s="533">
        <f t="shared" si="6"/>
        <v>0</v>
      </c>
      <c r="M83" s="533"/>
      <c r="N83" s="533"/>
      <c r="O83" s="534">
        <f t="shared" si="7"/>
        <v>0</v>
      </c>
    </row>
    <row r="84" spans="1:15">
      <c r="A84" s="527">
        <v>77</v>
      </c>
      <c r="B84" s="768" t="s">
        <v>2826</v>
      </c>
      <c r="C84" s="769"/>
      <c r="D84" s="769"/>
      <c r="E84" s="769"/>
      <c r="F84" s="770"/>
      <c r="G84" s="539" t="s">
        <v>2806</v>
      </c>
      <c r="H84" s="511" t="s">
        <v>2827</v>
      </c>
      <c r="I84" s="536">
        <v>8</v>
      </c>
      <c r="J84" s="540" t="s">
        <v>49</v>
      </c>
      <c r="K84" s="533"/>
      <c r="L84" s="533">
        <f t="shared" si="6"/>
        <v>0</v>
      </c>
      <c r="M84" s="533"/>
      <c r="N84" s="533"/>
      <c r="O84" s="534">
        <f t="shared" si="7"/>
        <v>0</v>
      </c>
    </row>
    <row r="85" spans="1:15">
      <c r="A85" s="510">
        <v>78</v>
      </c>
      <c r="B85" s="768" t="s">
        <v>2832</v>
      </c>
      <c r="C85" s="769"/>
      <c r="D85" s="769"/>
      <c r="E85" s="769"/>
      <c r="F85" s="770"/>
      <c r="G85" s="539" t="s">
        <v>2806</v>
      </c>
      <c r="H85" s="511" t="s">
        <v>2833</v>
      </c>
      <c r="I85" s="536">
        <v>100</v>
      </c>
      <c r="J85" s="540" t="s">
        <v>49</v>
      </c>
      <c r="K85" s="533"/>
      <c r="L85" s="533">
        <f t="shared" si="6"/>
        <v>0</v>
      </c>
      <c r="M85" s="533"/>
      <c r="N85" s="533"/>
      <c r="O85" s="534">
        <f t="shared" si="7"/>
        <v>0</v>
      </c>
    </row>
    <row r="86" spans="1:15">
      <c r="A86" s="527">
        <v>79</v>
      </c>
      <c r="B86" s="768" t="s">
        <v>2819</v>
      </c>
      <c r="C86" s="769"/>
      <c r="D86" s="769"/>
      <c r="E86" s="769"/>
      <c r="F86" s="770"/>
      <c r="G86" s="539" t="s">
        <v>2806</v>
      </c>
      <c r="H86" s="511" t="s">
        <v>2834</v>
      </c>
      <c r="I86" s="536">
        <v>4</v>
      </c>
      <c r="J86" s="540" t="s">
        <v>49</v>
      </c>
      <c r="K86" s="533"/>
      <c r="L86" s="533">
        <f t="shared" si="6"/>
        <v>0</v>
      </c>
      <c r="M86" s="533"/>
      <c r="N86" s="533"/>
      <c r="O86" s="534">
        <f t="shared" si="7"/>
        <v>0</v>
      </c>
    </row>
    <row r="87" spans="1:15">
      <c r="A87" s="510">
        <v>80</v>
      </c>
      <c r="B87" s="768" t="s">
        <v>2819</v>
      </c>
      <c r="C87" s="769"/>
      <c r="D87" s="769"/>
      <c r="E87" s="769"/>
      <c r="F87" s="770"/>
      <c r="G87" s="539" t="s">
        <v>2806</v>
      </c>
      <c r="H87" s="511" t="s">
        <v>2835</v>
      </c>
      <c r="I87" s="536">
        <v>4</v>
      </c>
      <c r="J87" s="540" t="s">
        <v>49</v>
      </c>
      <c r="K87" s="533"/>
      <c r="L87" s="533">
        <f t="shared" si="6"/>
        <v>0</v>
      </c>
      <c r="M87" s="533"/>
      <c r="N87" s="533"/>
      <c r="O87" s="534">
        <f t="shared" si="7"/>
        <v>0</v>
      </c>
    </row>
    <row r="88" spans="1:15">
      <c r="A88" s="527">
        <v>81</v>
      </c>
      <c r="B88" s="768" t="s">
        <v>2836</v>
      </c>
      <c r="C88" s="769"/>
      <c r="D88" s="769"/>
      <c r="E88" s="769"/>
      <c r="F88" s="770"/>
      <c r="G88" s="539" t="s">
        <v>2806</v>
      </c>
      <c r="H88" s="511" t="s">
        <v>2837</v>
      </c>
      <c r="I88" s="536">
        <v>6</v>
      </c>
      <c r="J88" s="540" t="s">
        <v>49</v>
      </c>
      <c r="K88" s="533"/>
      <c r="L88" s="533">
        <f t="shared" si="6"/>
        <v>0</v>
      </c>
      <c r="M88" s="533"/>
      <c r="N88" s="533"/>
      <c r="O88" s="534">
        <f t="shared" si="7"/>
        <v>0</v>
      </c>
    </row>
    <row r="89" spans="1:15">
      <c r="A89" s="510">
        <v>82</v>
      </c>
      <c r="B89" s="768" t="s">
        <v>2838</v>
      </c>
      <c r="C89" s="769"/>
      <c r="D89" s="769"/>
      <c r="E89" s="769"/>
      <c r="F89" s="770"/>
      <c r="G89" s="539" t="s">
        <v>2806</v>
      </c>
      <c r="H89" s="511" t="s">
        <v>2839</v>
      </c>
      <c r="I89" s="536">
        <v>45</v>
      </c>
      <c r="J89" s="540" t="s">
        <v>49</v>
      </c>
      <c r="K89" s="533"/>
      <c r="L89" s="533">
        <f t="shared" si="6"/>
        <v>0</v>
      </c>
      <c r="M89" s="533"/>
      <c r="N89" s="533"/>
      <c r="O89" s="534">
        <f t="shared" si="7"/>
        <v>0</v>
      </c>
    </row>
    <row r="90" spans="1:15">
      <c r="A90" s="527">
        <v>83</v>
      </c>
      <c r="B90" s="768" t="s">
        <v>2840</v>
      </c>
      <c r="C90" s="769"/>
      <c r="D90" s="769"/>
      <c r="E90" s="769"/>
      <c r="F90" s="770"/>
      <c r="G90" s="539" t="s">
        <v>2806</v>
      </c>
      <c r="H90" s="511" t="s">
        <v>2841</v>
      </c>
      <c r="I90" s="536">
        <v>4</v>
      </c>
      <c r="J90" s="540" t="s">
        <v>49</v>
      </c>
      <c r="K90" s="533"/>
      <c r="L90" s="533">
        <f t="shared" si="6"/>
        <v>0</v>
      </c>
      <c r="M90" s="533"/>
      <c r="N90" s="533"/>
      <c r="O90" s="534">
        <f t="shared" si="7"/>
        <v>0</v>
      </c>
    </row>
    <row r="91" spans="1:15">
      <c r="A91" s="510">
        <v>84</v>
      </c>
      <c r="B91" s="768" t="s">
        <v>2842</v>
      </c>
      <c r="C91" s="769"/>
      <c r="D91" s="769"/>
      <c r="E91" s="769"/>
      <c r="F91" s="770"/>
      <c r="G91" s="539" t="s">
        <v>2806</v>
      </c>
      <c r="H91" s="511" t="s">
        <v>2843</v>
      </c>
      <c r="I91" s="536">
        <v>1</v>
      </c>
      <c r="J91" s="540" t="s">
        <v>49</v>
      </c>
      <c r="K91" s="533"/>
      <c r="L91" s="533">
        <f t="shared" si="6"/>
        <v>0</v>
      </c>
      <c r="M91" s="533"/>
      <c r="N91" s="533"/>
      <c r="O91" s="534">
        <f t="shared" si="7"/>
        <v>0</v>
      </c>
    </row>
    <row r="92" spans="1:15">
      <c r="A92" s="527">
        <v>85</v>
      </c>
      <c r="B92" s="768" t="s">
        <v>2844</v>
      </c>
      <c r="C92" s="769"/>
      <c r="D92" s="769"/>
      <c r="E92" s="769"/>
      <c r="F92" s="770"/>
      <c r="G92" s="539" t="s">
        <v>2806</v>
      </c>
      <c r="H92" s="511" t="s">
        <v>2845</v>
      </c>
      <c r="I92" s="536">
        <v>4</v>
      </c>
      <c r="J92" s="540" t="s">
        <v>49</v>
      </c>
      <c r="K92" s="533"/>
      <c r="L92" s="533">
        <f t="shared" si="6"/>
        <v>0</v>
      </c>
      <c r="M92" s="533"/>
      <c r="N92" s="533"/>
      <c r="O92" s="534">
        <f t="shared" si="7"/>
        <v>0</v>
      </c>
    </row>
    <row r="93" spans="1:15">
      <c r="A93" s="510">
        <v>86</v>
      </c>
      <c r="B93" s="768" t="s">
        <v>2844</v>
      </c>
      <c r="C93" s="769"/>
      <c r="D93" s="769"/>
      <c r="E93" s="769"/>
      <c r="F93" s="770"/>
      <c r="G93" s="539" t="s">
        <v>2806</v>
      </c>
      <c r="H93" s="511" t="s">
        <v>2846</v>
      </c>
      <c r="I93" s="536">
        <v>35</v>
      </c>
      <c r="J93" s="540" t="s">
        <v>49</v>
      </c>
      <c r="K93" s="533"/>
      <c r="L93" s="533">
        <f t="shared" si="6"/>
        <v>0</v>
      </c>
      <c r="M93" s="533"/>
      <c r="N93" s="533"/>
      <c r="O93" s="534">
        <f t="shared" si="7"/>
        <v>0</v>
      </c>
    </row>
    <row r="94" spans="1:15">
      <c r="A94" s="527">
        <v>87</v>
      </c>
      <c r="B94" s="768" t="s">
        <v>2844</v>
      </c>
      <c r="C94" s="769"/>
      <c r="D94" s="769"/>
      <c r="E94" s="769"/>
      <c r="F94" s="770"/>
      <c r="G94" s="539" t="s">
        <v>2806</v>
      </c>
      <c r="H94" s="511" t="s">
        <v>2847</v>
      </c>
      <c r="I94" s="536">
        <v>60</v>
      </c>
      <c r="J94" s="540" t="s">
        <v>49</v>
      </c>
      <c r="K94" s="533"/>
      <c r="L94" s="533">
        <f t="shared" si="6"/>
        <v>0</v>
      </c>
      <c r="M94" s="533"/>
      <c r="N94" s="533"/>
      <c r="O94" s="534">
        <f t="shared" si="7"/>
        <v>0</v>
      </c>
    </row>
    <row r="95" spans="1:15">
      <c r="A95" s="510">
        <v>88</v>
      </c>
      <c r="B95" s="768" t="s">
        <v>2844</v>
      </c>
      <c r="C95" s="769"/>
      <c r="D95" s="769"/>
      <c r="E95" s="769"/>
      <c r="F95" s="770"/>
      <c r="G95" s="539" t="s">
        <v>2806</v>
      </c>
      <c r="H95" s="511" t="s">
        <v>2848</v>
      </c>
      <c r="I95" s="536">
        <v>1</v>
      </c>
      <c r="J95" s="540" t="s">
        <v>49</v>
      </c>
      <c r="K95" s="533"/>
      <c r="L95" s="533">
        <f t="shared" si="6"/>
        <v>0</v>
      </c>
      <c r="M95" s="533"/>
      <c r="N95" s="533"/>
      <c r="O95" s="534">
        <f t="shared" si="7"/>
        <v>0</v>
      </c>
    </row>
    <row r="96" spans="1:15">
      <c r="A96" s="527">
        <v>89</v>
      </c>
      <c r="B96" s="784" t="s">
        <v>2849</v>
      </c>
      <c r="C96" s="785"/>
      <c r="D96" s="785"/>
      <c r="E96" s="785"/>
      <c r="F96" s="786"/>
      <c r="G96" s="539"/>
      <c r="H96" s="511"/>
      <c r="I96" s="541"/>
      <c r="J96" s="540"/>
      <c r="K96" s="533"/>
      <c r="L96" s="533"/>
      <c r="M96" s="533"/>
      <c r="N96" s="533"/>
      <c r="O96" s="534"/>
    </row>
    <row r="97" spans="1:17">
      <c r="A97" s="510">
        <v>90</v>
      </c>
      <c r="B97" s="768" t="s">
        <v>2824</v>
      </c>
      <c r="C97" s="769"/>
      <c r="D97" s="769"/>
      <c r="E97" s="769"/>
      <c r="F97" s="770"/>
      <c r="G97" s="539" t="s">
        <v>2806</v>
      </c>
      <c r="H97" s="511" t="s">
        <v>2825</v>
      </c>
      <c r="I97" s="536">
        <v>2</v>
      </c>
      <c r="J97" s="540" t="s">
        <v>49</v>
      </c>
      <c r="K97" s="533"/>
      <c r="L97" s="533">
        <f t="shared" si="6"/>
        <v>0</v>
      </c>
      <c r="M97" s="533"/>
      <c r="N97" s="533"/>
      <c r="O97" s="534">
        <f>L97+N97</f>
        <v>0</v>
      </c>
    </row>
    <row r="98" spans="1:17">
      <c r="A98" s="527">
        <v>91</v>
      </c>
      <c r="B98" s="768" t="s">
        <v>2826</v>
      </c>
      <c r="C98" s="769"/>
      <c r="D98" s="769"/>
      <c r="E98" s="769"/>
      <c r="F98" s="770"/>
      <c r="G98" s="539" t="s">
        <v>2806</v>
      </c>
      <c r="H98" s="511" t="s">
        <v>2827</v>
      </c>
      <c r="I98" s="536">
        <v>1</v>
      </c>
      <c r="J98" s="540" t="s">
        <v>49</v>
      </c>
      <c r="K98" s="533"/>
      <c r="L98" s="533">
        <f t="shared" si="6"/>
        <v>0</v>
      </c>
      <c r="M98" s="533"/>
      <c r="N98" s="533"/>
      <c r="O98" s="534">
        <f>L98+N98</f>
        <v>0</v>
      </c>
    </row>
    <row r="99" spans="1:17">
      <c r="A99" s="510">
        <v>92</v>
      </c>
      <c r="B99" s="768" t="s">
        <v>2828</v>
      </c>
      <c r="C99" s="769"/>
      <c r="D99" s="769"/>
      <c r="E99" s="769"/>
      <c r="F99" s="770"/>
      <c r="G99" s="539" t="s">
        <v>2806</v>
      </c>
      <c r="H99" s="511" t="s">
        <v>2829</v>
      </c>
      <c r="I99" s="536">
        <v>8</v>
      </c>
      <c r="J99" s="540" t="s">
        <v>49</v>
      </c>
      <c r="K99" s="533"/>
      <c r="L99" s="533">
        <f t="shared" si="6"/>
        <v>0</v>
      </c>
      <c r="M99" s="533"/>
      <c r="N99" s="533"/>
      <c r="O99" s="534">
        <f t="shared" si="7"/>
        <v>0</v>
      </c>
    </row>
    <row r="100" spans="1:17">
      <c r="A100" s="527">
        <v>93</v>
      </c>
      <c r="B100" s="783" t="s">
        <v>2850</v>
      </c>
      <c r="C100" s="769"/>
      <c r="D100" s="769"/>
      <c r="E100" s="769"/>
      <c r="F100" s="770"/>
      <c r="G100" s="539" t="s">
        <v>2806</v>
      </c>
      <c r="H100" s="511" t="s">
        <v>2830</v>
      </c>
      <c r="I100" s="536">
        <v>1</v>
      </c>
      <c r="J100" s="540" t="s">
        <v>49</v>
      </c>
      <c r="K100" s="533"/>
      <c r="L100" s="533">
        <f t="shared" si="6"/>
        <v>0</v>
      </c>
      <c r="M100" s="533"/>
      <c r="N100" s="533"/>
      <c r="O100" s="534">
        <f t="shared" si="7"/>
        <v>0</v>
      </c>
    </row>
    <row r="101" spans="1:17">
      <c r="A101" s="510">
        <v>94</v>
      </c>
      <c r="B101" s="768" t="s">
        <v>2842</v>
      </c>
      <c r="C101" s="769"/>
      <c r="D101" s="769"/>
      <c r="E101" s="769"/>
      <c r="F101" s="770"/>
      <c r="G101" s="539" t="s">
        <v>2806</v>
      </c>
      <c r="H101" s="511" t="s">
        <v>2851</v>
      </c>
      <c r="I101" s="536">
        <v>1</v>
      </c>
      <c r="J101" s="540" t="s">
        <v>49</v>
      </c>
      <c r="K101" s="533"/>
      <c r="L101" s="533">
        <f t="shared" si="6"/>
        <v>0</v>
      </c>
      <c r="M101" s="533"/>
      <c r="N101" s="533"/>
      <c r="O101" s="534">
        <f t="shared" si="7"/>
        <v>0</v>
      </c>
    </row>
    <row r="102" spans="1:17">
      <c r="A102" s="527">
        <v>95</v>
      </c>
      <c r="B102" s="780" t="s">
        <v>2852</v>
      </c>
      <c r="C102" s="781"/>
      <c r="D102" s="781"/>
      <c r="E102" s="781"/>
      <c r="F102" s="782"/>
      <c r="G102" s="539"/>
      <c r="H102" s="511"/>
      <c r="I102" s="536"/>
      <c r="J102" s="540"/>
      <c r="K102" s="533"/>
      <c r="L102" s="533"/>
      <c r="M102" s="533"/>
      <c r="N102" s="533"/>
      <c r="O102" s="534">
        <f t="shared" si="7"/>
        <v>0</v>
      </c>
    </row>
    <row r="103" spans="1:17">
      <c r="A103" s="510">
        <v>96</v>
      </c>
      <c r="B103" s="768" t="s">
        <v>2824</v>
      </c>
      <c r="C103" s="769"/>
      <c r="D103" s="769"/>
      <c r="E103" s="769"/>
      <c r="F103" s="770"/>
      <c r="G103" s="539" t="s">
        <v>2806</v>
      </c>
      <c r="H103" s="511" t="s">
        <v>2825</v>
      </c>
      <c r="I103" s="536">
        <v>2</v>
      </c>
      <c r="J103" s="540" t="s">
        <v>49</v>
      </c>
      <c r="K103" s="533"/>
      <c r="L103" s="533">
        <f t="shared" si="6"/>
        <v>0</v>
      </c>
      <c r="M103" s="533"/>
      <c r="N103" s="533"/>
      <c r="O103" s="534">
        <f t="shared" si="7"/>
        <v>0</v>
      </c>
    </row>
    <row r="104" spans="1:17">
      <c r="A104" s="527">
        <v>97</v>
      </c>
      <c r="B104" s="768" t="s">
        <v>2826</v>
      </c>
      <c r="C104" s="769"/>
      <c r="D104" s="769"/>
      <c r="E104" s="769"/>
      <c r="F104" s="770"/>
      <c r="G104" s="539" t="s">
        <v>2806</v>
      </c>
      <c r="H104" s="511" t="s">
        <v>2827</v>
      </c>
      <c r="I104" s="536">
        <v>1</v>
      </c>
      <c r="J104" s="540" t="s">
        <v>49</v>
      </c>
      <c r="K104" s="533"/>
      <c r="L104" s="533">
        <f t="shared" si="6"/>
        <v>0</v>
      </c>
      <c r="M104" s="533"/>
      <c r="N104" s="533"/>
      <c r="O104" s="534">
        <f t="shared" si="7"/>
        <v>0</v>
      </c>
    </row>
    <row r="105" spans="1:17">
      <c r="A105" s="510">
        <v>98</v>
      </c>
      <c r="B105" s="768" t="s">
        <v>2853</v>
      </c>
      <c r="C105" s="769"/>
      <c r="D105" s="769"/>
      <c r="E105" s="769"/>
      <c r="F105" s="770"/>
      <c r="G105" s="539" t="s">
        <v>2806</v>
      </c>
      <c r="H105" s="511" t="s">
        <v>2854</v>
      </c>
      <c r="I105" s="536">
        <v>4</v>
      </c>
      <c r="J105" s="540" t="s">
        <v>49</v>
      </c>
      <c r="K105" s="533"/>
      <c r="L105" s="533">
        <f t="shared" si="6"/>
        <v>0</v>
      </c>
      <c r="M105" s="533"/>
      <c r="N105" s="533"/>
      <c r="O105" s="534">
        <f t="shared" si="7"/>
        <v>0</v>
      </c>
    </row>
    <row r="106" spans="1:17">
      <c r="A106" s="527">
        <v>99</v>
      </c>
      <c r="B106" s="783" t="s">
        <v>2819</v>
      </c>
      <c r="C106" s="769"/>
      <c r="D106" s="769"/>
      <c r="E106" s="769"/>
      <c r="F106" s="770"/>
      <c r="G106" s="539" t="s">
        <v>2806</v>
      </c>
      <c r="H106" s="511" t="s">
        <v>2855</v>
      </c>
      <c r="I106" s="536">
        <v>2</v>
      </c>
      <c r="J106" s="540" t="s">
        <v>49</v>
      </c>
      <c r="K106" s="533"/>
      <c r="L106" s="533">
        <f t="shared" si="6"/>
        <v>0</v>
      </c>
      <c r="M106" s="533"/>
      <c r="N106" s="533"/>
      <c r="O106" s="534">
        <f t="shared" si="7"/>
        <v>0</v>
      </c>
    </row>
    <row r="107" spans="1:17">
      <c r="A107" s="510">
        <v>100</v>
      </c>
      <c r="B107" s="780" t="s">
        <v>2856</v>
      </c>
      <c r="C107" s="781"/>
      <c r="D107" s="781"/>
      <c r="E107" s="781"/>
      <c r="F107" s="782"/>
      <c r="G107" s="539"/>
      <c r="H107" s="511"/>
      <c r="I107" s="536"/>
      <c r="J107" s="540"/>
      <c r="K107" s="533"/>
      <c r="L107" s="533"/>
      <c r="M107" s="533"/>
      <c r="N107" s="533"/>
      <c r="O107" s="534"/>
    </row>
    <row r="108" spans="1:17">
      <c r="A108" s="527">
        <v>101</v>
      </c>
      <c r="B108" s="768" t="s">
        <v>2824</v>
      </c>
      <c r="C108" s="769"/>
      <c r="D108" s="769"/>
      <c r="E108" s="769"/>
      <c r="F108" s="770"/>
      <c r="G108" s="539" t="s">
        <v>2806</v>
      </c>
      <c r="H108" s="511" t="s">
        <v>2825</v>
      </c>
      <c r="I108" s="536">
        <v>32</v>
      </c>
      <c r="J108" s="540" t="s">
        <v>49</v>
      </c>
      <c r="K108" s="533"/>
      <c r="L108" s="533">
        <f t="shared" si="6"/>
        <v>0</v>
      </c>
      <c r="M108" s="533"/>
      <c r="N108" s="533"/>
      <c r="O108" s="534">
        <f t="shared" si="7"/>
        <v>0</v>
      </c>
    </row>
    <row r="109" spans="1:17">
      <c r="A109" s="510">
        <v>102</v>
      </c>
      <c r="B109" s="768" t="s">
        <v>2826</v>
      </c>
      <c r="C109" s="769"/>
      <c r="D109" s="769"/>
      <c r="E109" s="769"/>
      <c r="F109" s="770"/>
      <c r="G109" s="539" t="s">
        <v>2806</v>
      </c>
      <c r="H109" s="511" t="s">
        <v>2827</v>
      </c>
      <c r="I109" s="536">
        <v>32</v>
      </c>
      <c r="J109" s="540" t="s">
        <v>49</v>
      </c>
      <c r="K109" s="533"/>
      <c r="L109" s="533">
        <f t="shared" si="6"/>
        <v>0</v>
      </c>
      <c r="M109" s="533"/>
      <c r="N109" s="533"/>
      <c r="O109" s="534">
        <f t="shared" si="7"/>
        <v>0</v>
      </c>
      <c r="Q109" s="537"/>
    </row>
    <row r="110" spans="1:17">
      <c r="A110" s="527">
        <v>103</v>
      </c>
      <c r="B110" s="768" t="s">
        <v>2853</v>
      </c>
      <c r="C110" s="769"/>
      <c r="D110" s="769"/>
      <c r="E110" s="769"/>
      <c r="F110" s="770"/>
      <c r="G110" s="539" t="s">
        <v>2806</v>
      </c>
      <c r="H110" s="511" t="s">
        <v>2829</v>
      </c>
      <c r="I110" s="536">
        <v>64</v>
      </c>
      <c r="J110" s="540" t="s">
        <v>49</v>
      </c>
      <c r="K110" s="533"/>
      <c r="L110" s="533">
        <f>I110*K110</f>
        <v>0</v>
      </c>
      <c r="M110" s="533"/>
      <c r="N110" s="533"/>
      <c r="O110" s="534">
        <f>L110+N110</f>
        <v>0</v>
      </c>
    </row>
    <row r="111" spans="1:17">
      <c r="A111" s="510">
        <v>104</v>
      </c>
      <c r="B111" s="783" t="s">
        <v>2819</v>
      </c>
      <c r="C111" s="769"/>
      <c r="D111" s="769"/>
      <c r="E111" s="769"/>
      <c r="F111" s="770"/>
      <c r="G111" s="539" t="s">
        <v>2806</v>
      </c>
      <c r="H111" s="511" t="s">
        <v>2830</v>
      </c>
      <c r="I111" s="536">
        <v>32</v>
      </c>
      <c r="J111" s="540" t="s">
        <v>49</v>
      </c>
      <c r="K111" s="533"/>
      <c r="L111" s="533">
        <f t="shared" si="6"/>
        <v>0</v>
      </c>
      <c r="M111" s="533"/>
      <c r="N111" s="533"/>
      <c r="O111" s="534">
        <f t="shared" si="7"/>
        <v>0</v>
      </c>
    </row>
    <row r="112" spans="1:17">
      <c r="A112" s="527">
        <v>105</v>
      </c>
      <c r="B112" s="780" t="s">
        <v>2857</v>
      </c>
      <c r="C112" s="781"/>
      <c r="D112" s="781"/>
      <c r="E112" s="781"/>
      <c r="F112" s="782"/>
      <c r="G112" s="539"/>
      <c r="H112" s="511"/>
      <c r="I112" s="536"/>
      <c r="J112" s="540"/>
      <c r="K112" s="533"/>
      <c r="L112" s="533"/>
      <c r="M112" s="533"/>
      <c r="N112" s="533"/>
      <c r="O112" s="534"/>
    </row>
    <row r="113" spans="1:15">
      <c r="A113" s="510">
        <v>106</v>
      </c>
      <c r="B113" s="768" t="s">
        <v>2824</v>
      </c>
      <c r="C113" s="769"/>
      <c r="D113" s="769"/>
      <c r="E113" s="769"/>
      <c r="F113" s="770"/>
      <c r="G113" s="539" t="s">
        <v>2806</v>
      </c>
      <c r="H113" s="511" t="s">
        <v>2825</v>
      </c>
      <c r="I113" s="536">
        <v>1</v>
      </c>
      <c r="J113" s="540" t="s">
        <v>49</v>
      </c>
      <c r="K113" s="533"/>
      <c r="L113" s="533">
        <f t="shared" si="6"/>
        <v>0</v>
      </c>
      <c r="M113" s="533"/>
      <c r="N113" s="533"/>
      <c r="O113" s="534">
        <f t="shared" si="7"/>
        <v>0</v>
      </c>
    </row>
    <row r="114" spans="1:15">
      <c r="A114" s="527">
        <v>107</v>
      </c>
      <c r="B114" s="768" t="s">
        <v>2826</v>
      </c>
      <c r="C114" s="769"/>
      <c r="D114" s="769"/>
      <c r="E114" s="769"/>
      <c r="F114" s="770"/>
      <c r="G114" s="539" t="s">
        <v>2806</v>
      </c>
      <c r="H114" s="511" t="s">
        <v>2827</v>
      </c>
      <c r="I114" s="536">
        <v>2</v>
      </c>
      <c r="J114" s="540" t="s">
        <v>49</v>
      </c>
      <c r="K114" s="533"/>
      <c r="L114" s="533">
        <f t="shared" si="6"/>
        <v>0</v>
      </c>
      <c r="M114" s="533"/>
      <c r="N114" s="533"/>
      <c r="O114" s="534">
        <f t="shared" si="7"/>
        <v>0</v>
      </c>
    </row>
    <row r="115" spans="1:15">
      <c r="A115" s="510">
        <v>108</v>
      </c>
      <c r="B115" s="768" t="s">
        <v>2853</v>
      </c>
      <c r="C115" s="769"/>
      <c r="D115" s="769"/>
      <c r="E115" s="769"/>
      <c r="F115" s="770"/>
      <c r="G115" s="539" t="s">
        <v>2806</v>
      </c>
      <c r="H115" s="511" t="s">
        <v>2854</v>
      </c>
      <c r="I115" s="536">
        <v>24</v>
      </c>
      <c r="J115" s="540" t="s">
        <v>49</v>
      </c>
      <c r="K115" s="533"/>
      <c r="L115" s="533">
        <f t="shared" si="6"/>
        <v>0</v>
      </c>
      <c r="M115" s="533"/>
      <c r="N115" s="533"/>
      <c r="O115" s="534">
        <f t="shared" si="7"/>
        <v>0</v>
      </c>
    </row>
    <row r="116" spans="1:15">
      <c r="A116" s="527">
        <v>109</v>
      </c>
      <c r="B116" s="783" t="s">
        <v>2819</v>
      </c>
      <c r="C116" s="769"/>
      <c r="D116" s="769"/>
      <c r="E116" s="769"/>
      <c r="F116" s="770"/>
      <c r="G116" s="539" t="s">
        <v>2806</v>
      </c>
      <c r="H116" s="511" t="s">
        <v>2855</v>
      </c>
      <c r="I116" s="536">
        <v>1</v>
      </c>
      <c r="J116" s="540" t="s">
        <v>49</v>
      </c>
      <c r="K116" s="533"/>
      <c r="L116" s="533">
        <f t="shared" si="6"/>
        <v>0</v>
      </c>
      <c r="M116" s="533"/>
      <c r="N116" s="533"/>
      <c r="O116" s="534">
        <f t="shared" si="7"/>
        <v>0</v>
      </c>
    </row>
    <row r="117" spans="1:15">
      <c r="A117" s="510">
        <v>110</v>
      </c>
      <c r="B117" s="768" t="s">
        <v>2858</v>
      </c>
      <c r="C117" s="769"/>
      <c r="D117" s="769"/>
      <c r="E117" s="769"/>
      <c r="F117" s="770"/>
      <c r="G117" s="539" t="s">
        <v>2806</v>
      </c>
      <c r="H117" s="511" t="s">
        <v>2859</v>
      </c>
      <c r="I117" s="536">
        <v>1</v>
      </c>
      <c r="J117" s="540" t="s">
        <v>49</v>
      </c>
      <c r="K117" s="533"/>
      <c r="L117" s="533">
        <f t="shared" si="6"/>
        <v>0</v>
      </c>
      <c r="M117" s="533"/>
      <c r="N117" s="533"/>
      <c r="O117" s="534">
        <f t="shared" si="7"/>
        <v>0</v>
      </c>
    </row>
    <row r="118" spans="1:15">
      <c r="A118" s="527">
        <v>111</v>
      </c>
      <c r="B118" s="768" t="s">
        <v>2824</v>
      </c>
      <c r="C118" s="769"/>
      <c r="D118" s="769"/>
      <c r="E118" s="769"/>
      <c r="F118" s="770"/>
      <c r="G118" s="539" t="s">
        <v>2806</v>
      </c>
      <c r="H118" s="511" t="s">
        <v>2825</v>
      </c>
      <c r="I118" s="536">
        <v>50</v>
      </c>
      <c r="J118" s="540" t="s">
        <v>49</v>
      </c>
      <c r="K118" s="533"/>
      <c r="L118" s="533">
        <f t="shared" si="6"/>
        <v>0</v>
      </c>
      <c r="M118" s="533"/>
      <c r="N118" s="533"/>
      <c r="O118" s="534">
        <f t="shared" si="7"/>
        <v>0</v>
      </c>
    </row>
    <row r="119" spans="1:15">
      <c r="A119" s="510">
        <v>112</v>
      </c>
      <c r="B119" s="780" t="s">
        <v>2860</v>
      </c>
      <c r="C119" s="781"/>
      <c r="D119" s="781"/>
      <c r="E119" s="781"/>
      <c r="F119" s="782"/>
      <c r="G119" s="539"/>
      <c r="H119" s="511"/>
      <c r="I119" s="541"/>
      <c r="J119" s="532"/>
      <c r="K119" s="533"/>
      <c r="L119" s="533"/>
      <c r="M119" s="533"/>
      <c r="N119" s="533"/>
      <c r="O119" s="534"/>
    </row>
    <row r="120" spans="1:15">
      <c r="A120" s="527">
        <v>113</v>
      </c>
      <c r="B120" s="768" t="s">
        <v>2824</v>
      </c>
      <c r="C120" s="769"/>
      <c r="D120" s="769"/>
      <c r="E120" s="769"/>
      <c r="F120" s="770"/>
      <c r="G120" s="539" t="s">
        <v>2806</v>
      </c>
      <c r="H120" s="511" t="s">
        <v>2825</v>
      </c>
      <c r="I120" s="536">
        <v>15</v>
      </c>
      <c r="J120" s="540" t="s">
        <v>49</v>
      </c>
      <c r="K120" s="533"/>
      <c r="L120" s="533">
        <f t="shared" si="6"/>
        <v>0</v>
      </c>
      <c r="M120" s="533"/>
      <c r="N120" s="533"/>
      <c r="O120" s="534">
        <f t="shared" si="7"/>
        <v>0</v>
      </c>
    </row>
    <row r="121" spans="1:15">
      <c r="A121" s="510">
        <v>114</v>
      </c>
      <c r="B121" s="768" t="s">
        <v>2826</v>
      </c>
      <c r="C121" s="769"/>
      <c r="D121" s="769"/>
      <c r="E121" s="769"/>
      <c r="F121" s="770"/>
      <c r="G121" s="539" t="s">
        <v>2806</v>
      </c>
      <c r="H121" s="511" t="s">
        <v>2827</v>
      </c>
      <c r="I121" s="536">
        <v>15</v>
      </c>
      <c r="J121" s="540" t="s">
        <v>49</v>
      </c>
      <c r="K121" s="533"/>
      <c r="L121" s="533">
        <f>I121*K121</f>
        <v>0</v>
      </c>
      <c r="M121" s="533"/>
      <c r="N121" s="533"/>
      <c r="O121" s="534">
        <f t="shared" si="7"/>
        <v>0</v>
      </c>
    </row>
    <row r="122" spans="1:15">
      <c r="A122" s="527">
        <v>115</v>
      </c>
      <c r="B122" s="768" t="s">
        <v>2861</v>
      </c>
      <c r="C122" s="769"/>
      <c r="D122" s="769"/>
      <c r="E122" s="769"/>
      <c r="F122" s="770"/>
      <c r="G122" s="539" t="s">
        <v>2806</v>
      </c>
      <c r="H122" s="511" t="s">
        <v>2862</v>
      </c>
      <c r="I122" s="536">
        <v>36</v>
      </c>
      <c r="J122" s="540" t="s">
        <v>49</v>
      </c>
      <c r="K122" s="533"/>
      <c r="L122" s="533">
        <f t="shared" si="6"/>
        <v>0</v>
      </c>
      <c r="M122" s="533"/>
      <c r="N122" s="533"/>
      <c r="O122" s="534">
        <f t="shared" si="7"/>
        <v>0</v>
      </c>
    </row>
    <row r="123" spans="1:15">
      <c r="A123" s="510">
        <v>116</v>
      </c>
      <c r="B123" s="768" t="s">
        <v>2819</v>
      </c>
      <c r="C123" s="769"/>
      <c r="D123" s="769"/>
      <c r="E123" s="769"/>
      <c r="F123" s="770"/>
      <c r="G123" s="539" t="s">
        <v>2806</v>
      </c>
      <c r="H123" s="511" t="s">
        <v>2863</v>
      </c>
      <c r="I123" s="536">
        <v>15</v>
      </c>
      <c r="J123" s="540" t="s">
        <v>49</v>
      </c>
      <c r="K123" s="533"/>
      <c r="L123" s="533">
        <f t="shared" si="6"/>
        <v>0</v>
      </c>
      <c r="M123" s="533"/>
      <c r="N123" s="533"/>
      <c r="O123" s="534">
        <f t="shared" si="7"/>
        <v>0</v>
      </c>
    </row>
    <row r="124" spans="1:15">
      <c r="A124" s="527">
        <v>117</v>
      </c>
      <c r="B124" s="780" t="s">
        <v>2864</v>
      </c>
      <c r="C124" s="781"/>
      <c r="D124" s="781"/>
      <c r="E124" s="781"/>
      <c r="F124" s="782"/>
      <c r="G124" s="539"/>
      <c r="H124" s="511"/>
      <c r="I124" s="536"/>
      <c r="J124" s="540"/>
      <c r="K124" s="533"/>
      <c r="L124" s="533"/>
      <c r="M124" s="533"/>
      <c r="N124" s="533"/>
      <c r="O124" s="534">
        <f t="shared" si="7"/>
        <v>0</v>
      </c>
    </row>
    <row r="125" spans="1:15">
      <c r="A125" s="510">
        <v>118</v>
      </c>
      <c r="B125" s="768" t="s">
        <v>2824</v>
      </c>
      <c r="C125" s="769"/>
      <c r="D125" s="769"/>
      <c r="E125" s="769"/>
      <c r="F125" s="770"/>
      <c r="G125" s="539" t="s">
        <v>2806</v>
      </c>
      <c r="H125" s="511" t="s">
        <v>2825</v>
      </c>
      <c r="I125" s="536">
        <v>4</v>
      </c>
      <c r="J125" s="540" t="s">
        <v>49</v>
      </c>
      <c r="K125" s="533"/>
      <c r="L125" s="533">
        <f>I125*K125</f>
        <v>0</v>
      </c>
      <c r="M125" s="533"/>
      <c r="N125" s="533"/>
      <c r="O125" s="534">
        <f t="shared" si="7"/>
        <v>0</v>
      </c>
    </row>
    <row r="126" spans="1:15">
      <c r="A126" s="527">
        <v>119</v>
      </c>
      <c r="B126" s="768" t="s">
        <v>2826</v>
      </c>
      <c r="C126" s="769"/>
      <c r="D126" s="769"/>
      <c r="E126" s="769"/>
      <c r="F126" s="770"/>
      <c r="G126" s="539" t="s">
        <v>2806</v>
      </c>
      <c r="H126" s="511" t="s">
        <v>2827</v>
      </c>
      <c r="I126" s="536">
        <v>4</v>
      </c>
      <c r="J126" s="540" t="s">
        <v>49</v>
      </c>
      <c r="K126" s="533"/>
      <c r="L126" s="533">
        <f t="shared" si="6"/>
        <v>0</v>
      </c>
      <c r="M126" s="533"/>
      <c r="N126" s="533"/>
      <c r="O126" s="534">
        <f t="shared" si="7"/>
        <v>0</v>
      </c>
    </row>
    <row r="127" spans="1:15">
      <c r="A127" s="510">
        <v>120</v>
      </c>
      <c r="B127" s="768" t="s">
        <v>2861</v>
      </c>
      <c r="C127" s="769"/>
      <c r="D127" s="769"/>
      <c r="E127" s="769"/>
      <c r="F127" s="770"/>
      <c r="G127" s="539" t="s">
        <v>2806</v>
      </c>
      <c r="H127" s="511" t="s">
        <v>2865</v>
      </c>
      <c r="I127" s="536">
        <v>12</v>
      </c>
      <c r="J127" s="540" t="s">
        <v>49</v>
      </c>
      <c r="K127" s="533"/>
      <c r="L127" s="533">
        <f t="shared" si="6"/>
        <v>0</v>
      </c>
      <c r="M127" s="533"/>
      <c r="N127" s="533"/>
      <c r="O127" s="534">
        <f t="shared" si="7"/>
        <v>0</v>
      </c>
    </row>
    <row r="128" spans="1:15">
      <c r="A128" s="527">
        <v>121</v>
      </c>
      <c r="B128" s="768" t="s">
        <v>2819</v>
      </c>
      <c r="C128" s="769"/>
      <c r="D128" s="769"/>
      <c r="E128" s="769"/>
      <c r="F128" s="770"/>
      <c r="G128" s="539" t="s">
        <v>2806</v>
      </c>
      <c r="H128" s="511" t="s">
        <v>2863</v>
      </c>
      <c r="I128" s="536">
        <v>4</v>
      </c>
      <c r="J128" s="540" t="s">
        <v>49</v>
      </c>
      <c r="K128" s="533"/>
      <c r="L128" s="533">
        <f>I128*K128</f>
        <v>0</v>
      </c>
      <c r="M128" s="533"/>
      <c r="N128" s="533"/>
      <c r="O128" s="534">
        <f t="shared" si="7"/>
        <v>0</v>
      </c>
    </row>
    <row r="129" spans="1:15">
      <c r="A129" s="510">
        <v>122</v>
      </c>
      <c r="B129" s="780" t="s">
        <v>2866</v>
      </c>
      <c r="C129" s="781"/>
      <c r="D129" s="781"/>
      <c r="E129" s="781"/>
      <c r="F129" s="782"/>
      <c r="G129" s="539"/>
      <c r="H129" s="511"/>
      <c r="I129" s="536"/>
      <c r="J129" s="540"/>
      <c r="K129" s="533"/>
      <c r="L129" s="533"/>
      <c r="M129" s="533"/>
      <c r="N129" s="533"/>
      <c r="O129" s="534"/>
    </row>
    <row r="130" spans="1:15">
      <c r="A130" s="527">
        <v>123</v>
      </c>
      <c r="B130" s="768" t="s">
        <v>2824</v>
      </c>
      <c r="C130" s="769"/>
      <c r="D130" s="769"/>
      <c r="E130" s="769"/>
      <c r="F130" s="770"/>
      <c r="G130" s="539" t="s">
        <v>2806</v>
      </c>
      <c r="H130" s="511" t="s">
        <v>2825</v>
      </c>
      <c r="I130" s="536">
        <v>84</v>
      </c>
      <c r="J130" s="540" t="s">
        <v>49</v>
      </c>
      <c r="K130" s="533"/>
      <c r="L130" s="533">
        <f>I130*K130</f>
        <v>0</v>
      </c>
      <c r="M130" s="533"/>
      <c r="N130" s="533"/>
      <c r="O130" s="534">
        <f t="shared" ref="O130:O195" si="8">L130+N130</f>
        <v>0</v>
      </c>
    </row>
    <row r="131" spans="1:15">
      <c r="A131" s="510">
        <v>124</v>
      </c>
      <c r="B131" s="768" t="s">
        <v>2826</v>
      </c>
      <c r="C131" s="769"/>
      <c r="D131" s="769"/>
      <c r="E131" s="769"/>
      <c r="F131" s="770"/>
      <c r="G131" s="539" t="s">
        <v>2806</v>
      </c>
      <c r="H131" s="511" t="s">
        <v>2827</v>
      </c>
      <c r="I131" s="536">
        <v>84</v>
      </c>
      <c r="J131" s="540" t="s">
        <v>49</v>
      </c>
      <c r="K131" s="533"/>
      <c r="L131" s="533">
        <f t="shared" ref="L131" si="9">I131*K131</f>
        <v>0</v>
      </c>
      <c r="M131" s="533"/>
      <c r="N131" s="533"/>
      <c r="O131" s="534">
        <f t="shared" si="8"/>
        <v>0</v>
      </c>
    </row>
    <row r="132" spans="1:15">
      <c r="A132" s="527">
        <v>125</v>
      </c>
      <c r="B132" s="768" t="s">
        <v>2861</v>
      </c>
      <c r="C132" s="769"/>
      <c r="D132" s="769"/>
      <c r="E132" s="769"/>
      <c r="F132" s="770"/>
      <c r="G132" s="539" t="s">
        <v>2806</v>
      </c>
      <c r="H132" s="511" t="s">
        <v>2867</v>
      </c>
      <c r="I132" s="536">
        <v>333</v>
      </c>
      <c r="J132" s="540" t="s">
        <v>49</v>
      </c>
      <c r="K132" s="533"/>
      <c r="L132" s="533">
        <f>I132*K132</f>
        <v>0</v>
      </c>
      <c r="M132" s="533"/>
      <c r="N132" s="533"/>
      <c r="O132" s="534">
        <f>L132+N132</f>
        <v>0</v>
      </c>
    </row>
    <row r="133" spans="1:15">
      <c r="A133" s="510">
        <v>126</v>
      </c>
      <c r="B133" s="768" t="s">
        <v>2819</v>
      </c>
      <c r="C133" s="769"/>
      <c r="D133" s="769"/>
      <c r="E133" s="769"/>
      <c r="F133" s="770"/>
      <c r="G133" s="539" t="s">
        <v>2806</v>
      </c>
      <c r="H133" s="511" t="s">
        <v>2863</v>
      </c>
      <c r="I133" s="536">
        <v>84</v>
      </c>
      <c r="J133" s="540" t="s">
        <v>49</v>
      </c>
      <c r="K133" s="533"/>
      <c r="L133" s="533">
        <f t="shared" ref="L133" si="10">I133*K133</f>
        <v>0</v>
      </c>
      <c r="M133" s="533"/>
      <c r="N133" s="533"/>
      <c r="O133" s="534">
        <f t="shared" si="8"/>
        <v>0</v>
      </c>
    </row>
    <row r="134" spans="1:15">
      <c r="A134" s="542"/>
      <c r="B134" s="774" t="s">
        <v>2868</v>
      </c>
      <c r="C134" s="775"/>
      <c r="D134" s="775"/>
      <c r="E134" s="775"/>
      <c r="F134" s="775"/>
      <c r="G134" s="543"/>
      <c r="H134" s="543"/>
      <c r="I134" s="543"/>
      <c r="J134" s="543"/>
      <c r="K134" s="544"/>
      <c r="L134" s="544"/>
      <c r="M134" s="544"/>
      <c r="N134" s="544"/>
      <c r="O134" s="545"/>
    </row>
    <row r="135" spans="1:15">
      <c r="A135" s="510">
        <v>127</v>
      </c>
      <c r="B135" s="768" t="s">
        <v>2869</v>
      </c>
      <c r="C135" s="769"/>
      <c r="D135" s="769"/>
      <c r="E135" s="769"/>
      <c r="F135" s="770"/>
      <c r="G135" s="539" t="s">
        <v>2783</v>
      </c>
      <c r="H135" s="546" t="s">
        <v>2870</v>
      </c>
      <c r="I135" s="536">
        <v>6</v>
      </c>
      <c r="J135" s="540" t="s">
        <v>49</v>
      </c>
      <c r="K135" s="533"/>
      <c r="L135" s="533">
        <f>I135*K135</f>
        <v>0</v>
      </c>
      <c r="M135" s="533"/>
      <c r="N135" s="533"/>
      <c r="O135" s="534">
        <f t="shared" si="8"/>
        <v>0</v>
      </c>
    </row>
    <row r="136" spans="1:15">
      <c r="A136" s="527">
        <v>128</v>
      </c>
      <c r="B136" s="768" t="s">
        <v>2871</v>
      </c>
      <c r="C136" s="769"/>
      <c r="D136" s="769"/>
      <c r="E136" s="769"/>
      <c r="F136" s="770"/>
      <c r="G136" s="539" t="s">
        <v>2872</v>
      </c>
      <c r="H136" s="546">
        <v>734462</v>
      </c>
      <c r="I136" s="536">
        <v>1</v>
      </c>
      <c r="J136" s="540" t="s">
        <v>49</v>
      </c>
      <c r="K136" s="533"/>
      <c r="L136" s="533">
        <f t="shared" ref="L136:L139" si="11">I136*K136</f>
        <v>0</v>
      </c>
      <c r="M136" s="533"/>
      <c r="N136" s="533"/>
      <c r="O136" s="534">
        <f t="shared" si="8"/>
        <v>0</v>
      </c>
    </row>
    <row r="137" spans="1:15">
      <c r="A137" s="510">
        <v>129</v>
      </c>
      <c r="B137" s="768" t="s">
        <v>2873</v>
      </c>
      <c r="C137" s="769"/>
      <c r="D137" s="769"/>
      <c r="E137" s="769"/>
      <c r="F137" s="770"/>
      <c r="G137" s="539" t="s">
        <v>2783</v>
      </c>
      <c r="H137" s="546" t="s">
        <v>2874</v>
      </c>
      <c r="I137" s="536">
        <v>12</v>
      </c>
      <c r="J137" s="540" t="s">
        <v>49</v>
      </c>
      <c r="K137" s="533"/>
      <c r="L137" s="533">
        <f t="shared" si="11"/>
        <v>0</v>
      </c>
      <c r="M137" s="533"/>
      <c r="N137" s="533"/>
      <c r="O137" s="534">
        <f t="shared" si="8"/>
        <v>0</v>
      </c>
    </row>
    <row r="138" spans="1:15">
      <c r="A138" s="527">
        <v>130</v>
      </c>
      <c r="B138" s="768" t="s">
        <v>2875</v>
      </c>
      <c r="C138" s="769"/>
      <c r="D138" s="769"/>
      <c r="E138" s="769"/>
      <c r="F138" s="770"/>
      <c r="G138" s="539" t="s">
        <v>2783</v>
      </c>
      <c r="H138" s="546" t="s">
        <v>2876</v>
      </c>
      <c r="I138" s="536">
        <v>6</v>
      </c>
      <c r="J138" s="540" t="s">
        <v>49</v>
      </c>
      <c r="K138" s="533"/>
      <c r="L138" s="533">
        <f t="shared" si="11"/>
        <v>0</v>
      </c>
      <c r="M138" s="533"/>
      <c r="N138" s="533"/>
      <c r="O138" s="534">
        <f t="shared" si="8"/>
        <v>0</v>
      </c>
    </row>
    <row r="139" spans="1:15">
      <c r="A139" s="510">
        <v>131</v>
      </c>
      <c r="B139" s="768" t="s">
        <v>2877</v>
      </c>
      <c r="C139" s="769"/>
      <c r="D139" s="769"/>
      <c r="E139" s="769"/>
      <c r="F139" s="770"/>
      <c r="G139" s="539" t="s">
        <v>2806</v>
      </c>
      <c r="H139" s="546">
        <v>236500000</v>
      </c>
      <c r="I139" s="536">
        <v>20</v>
      </c>
      <c r="J139" s="540" t="s">
        <v>49</v>
      </c>
      <c r="K139" s="533"/>
      <c r="L139" s="533">
        <f t="shared" si="11"/>
        <v>0</v>
      </c>
      <c r="M139" s="533"/>
      <c r="N139" s="533"/>
      <c r="O139" s="534">
        <f t="shared" si="8"/>
        <v>0</v>
      </c>
    </row>
    <row r="140" spans="1:15">
      <c r="A140" s="527">
        <v>132</v>
      </c>
      <c r="B140" s="768" t="s">
        <v>2871</v>
      </c>
      <c r="C140" s="769"/>
      <c r="D140" s="769"/>
      <c r="E140" s="769"/>
      <c r="F140" s="770"/>
      <c r="G140" s="539" t="s">
        <v>2872</v>
      </c>
      <c r="H140" s="546">
        <v>734462</v>
      </c>
      <c r="I140" s="536">
        <v>1</v>
      </c>
      <c r="J140" s="540" t="s">
        <v>49</v>
      </c>
      <c r="K140" s="533"/>
      <c r="L140" s="533">
        <f>I140*K140</f>
        <v>0</v>
      </c>
      <c r="M140" s="533"/>
      <c r="N140" s="533"/>
      <c r="O140" s="534">
        <f t="shared" si="8"/>
        <v>0</v>
      </c>
    </row>
    <row r="141" spans="1:15">
      <c r="A141" s="510">
        <v>133</v>
      </c>
      <c r="B141" s="768" t="s">
        <v>2878</v>
      </c>
      <c r="C141" s="769"/>
      <c r="D141" s="769"/>
      <c r="E141" s="769"/>
      <c r="F141" s="770"/>
      <c r="G141" s="539" t="s">
        <v>2879</v>
      </c>
      <c r="H141" s="546" t="s">
        <v>2880</v>
      </c>
      <c r="I141" s="536">
        <v>12</v>
      </c>
      <c r="J141" s="540" t="s">
        <v>288</v>
      </c>
      <c r="K141" s="533"/>
      <c r="L141" s="533">
        <f t="shared" ref="L141:L142" si="12">I141*K141</f>
        <v>0</v>
      </c>
      <c r="M141" s="533"/>
      <c r="N141" s="533"/>
      <c r="O141" s="534">
        <f t="shared" si="8"/>
        <v>0</v>
      </c>
    </row>
    <row r="142" spans="1:15">
      <c r="A142" s="527">
        <v>134</v>
      </c>
      <c r="B142" s="768" t="s">
        <v>2881</v>
      </c>
      <c r="C142" s="769"/>
      <c r="D142" s="769"/>
      <c r="E142" s="769"/>
      <c r="F142" s="770"/>
      <c r="G142" s="539" t="s">
        <v>2879</v>
      </c>
      <c r="H142" s="546" t="s">
        <v>2882</v>
      </c>
      <c r="I142" s="536">
        <v>40</v>
      </c>
      <c r="J142" s="540" t="s">
        <v>288</v>
      </c>
      <c r="K142" s="533"/>
      <c r="L142" s="533">
        <f t="shared" si="12"/>
        <v>0</v>
      </c>
      <c r="M142" s="533"/>
      <c r="N142" s="533"/>
      <c r="O142" s="534">
        <f t="shared" si="8"/>
        <v>0</v>
      </c>
    </row>
    <row r="143" spans="1:15">
      <c r="A143" s="510">
        <v>135</v>
      </c>
      <c r="B143" s="768" t="s">
        <v>2883</v>
      </c>
      <c r="C143" s="769"/>
      <c r="D143" s="769"/>
      <c r="E143" s="769"/>
      <c r="F143" s="770"/>
      <c r="G143" s="539" t="s">
        <v>2879</v>
      </c>
      <c r="H143" s="546" t="s">
        <v>2884</v>
      </c>
      <c r="I143" s="536">
        <v>40</v>
      </c>
      <c r="J143" s="540" t="s">
        <v>288</v>
      </c>
      <c r="K143" s="533"/>
      <c r="L143" s="533">
        <f>I143*K143</f>
        <v>0</v>
      </c>
      <c r="M143" s="533"/>
      <c r="N143" s="533"/>
      <c r="O143" s="534">
        <f t="shared" si="8"/>
        <v>0</v>
      </c>
    </row>
    <row r="144" spans="1:15">
      <c r="A144" s="527">
        <v>136</v>
      </c>
      <c r="B144" s="768" t="s">
        <v>2885</v>
      </c>
      <c r="C144" s="769"/>
      <c r="D144" s="769"/>
      <c r="E144" s="769"/>
      <c r="F144" s="770"/>
      <c r="G144" s="539" t="s">
        <v>2879</v>
      </c>
      <c r="H144" s="546" t="s">
        <v>2884</v>
      </c>
      <c r="I144" s="536">
        <v>40</v>
      </c>
      <c r="J144" s="540" t="s">
        <v>288</v>
      </c>
      <c r="K144" s="533"/>
      <c r="L144" s="533">
        <f t="shared" ref="L144:L195" si="13">I144*K144</f>
        <v>0</v>
      </c>
      <c r="M144" s="533"/>
      <c r="N144" s="533"/>
      <c r="O144" s="534">
        <f t="shared" si="8"/>
        <v>0</v>
      </c>
    </row>
    <row r="145" spans="1:15">
      <c r="A145" s="510">
        <v>137</v>
      </c>
      <c r="B145" s="768" t="s">
        <v>2886</v>
      </c>
      <c r="C145" s="769"/>
      <c r="D145" s="769"/>
      <c r="E145" s="769"/>
      <c r="F145" s="770"/>
      <c r="G145" s="539" t="s">
        <v>2879</v>
      </c>
      <c r="H145" s="546" t="s">
        <v>2884</v>
      </c>
      <c r="I145" s="536">
        <v>40</v>
      </c>
      <c r="J145" s="540" t="s">
        <v>288</v>
      </c>
      <c r="K145" s="533"/>
      <c r="L145" s="533">
        <f t="shared" si="13"/>
        <v>0</v>
      </c>
      <c r="M145" s="533"/>
      <c r="N145" s="533"/>
      <c r="O145" s="534">
        <f t="shared" si="8"/>
        <v>0</v>
      </c>
    </row>
    <row r="146" spans="1:15">
      <c r="A146" s="527">
        <v>138</v>
      </c>
      <c r="B146" s="768" t="s">
        <v>2887</v>
      </c>
      <c r="C146" s="769"/>
      <c r="D146" s="769"/>
      <c r="E146" s="769"/>
      <c r="F146" s="770"/>
      <c r="G146" s="539" t="s">
        <v>2879</v>
      </c>
      <c r="H146" s="546" t="s">
        <v>2884</v>
      </c>
      <c r="I146" s="536">
        <v>40</v>
      </c>
      <c r="J146" s="540" t="s">
        <v>288</v>
      </c>
      <c r="K146" s="533"/>
      <c r="L146" s="533">
        <f t="shared" si="13"/>
        <v>0</v>
      </c>
      <c r="M146" s="533"/>
      <c r="N146" s="533"/>
      <c r="O146" s="534">
        <f t="shared" si="8"/>
        <v>0</v>
      </c>
    </row>
    <row r="147" spans="1:15">
      <c r="A147" s="510">
        <v>139</v>
      </c>
      <c r="B147" s="768" t="s">
        <v>2888</v>
      </c>
      <c r="C147" s="769"/>
      <c r="D147" s="769"/>
      <c r="E147" s="769"/>
      <c r="F147" s="770"/>
      <c r="G147" s="539" t="s">
        <v>2879</v>
      </c>
      <c r="H147" s="546" t="s">
        <v>2889</v>
      </c>
      <c r="I147" s="536">
        <v>600</v>
      </c>
      <c r="J147" s="540" t="s">
        <v>288</v>
      </c>
      <c r="K147" s="533"/>
      <c r="L147" s="533">
        <f>I147*K147</f>
        <v>0</v>
      </c>
      <c r="M147" s="533"/>
      <c r="N147" s="533"/>
      <c r="O147" s="534">
        <f t="shared" si="8"/>
        <v>0</v>
      </c>
    </row>
    <row r="148" spans="1:15">
      <c r="A148" s="527">
        <v>140</v>
      </c>
      <c r="B148" s="768" t="s">
        <v>2890</v>
      </c>
      <c r="C148" s="769"/>
      <c r="D148" s="769"/>
      <c r="E148" s="769"/>
      <c r="F148" s="770"/>
      <c r="G148" s="539" t="s">
        <v>2879</v>
      </c>
      <c r="H148" s="546" t="s">
        <v>2889</v>
      </c>
      <c r="I148" s="536">
        <v>100</v>
      </c>
      <c r="J148" s="540" t="s">
        <v>288</v>
      </c>
      <c r="K148" s="533"/>
      <c r="L148" s="533">
        <f t="shared" ref="L148:L151" si="14">I148*K148</f>
        <v>0</v>
      </c>
      <c r="M148" s="533"/>
      <c r="N148" s="533"/>
      <c r="O148" s="534">
        <f t="shared" si="8"/>
        <v>0</v>
      </c>
    </row>
    <row r="149" spans="1:15">
      <c r="A149" s="510">
        <v>141</v>
      </c>
      <c r="B149" s="768" t="s">
        <v>2891</v>
      </c>
      <c r="C149" s="769"/>
      <c r="D149" s="769"/>
      <c r="E149" s="769"/>
      <c r="F149" s="770"/>
      <c r="G149" s="539" t="s">
        <v>2879</v>
      </c>
      <c r="H149" s="546" t="s">
        <v>2889</v>
      </c>
      <c r="I149" s="536">
        <v>100</v>
      </c>
      <c r="J149" s="540" t="s">
        <v>288</v>
      </c>
      <c r="K149" s="533"/>
      <c r="L149" s="533">
        <f t="shared" si="14"/>
        <v>0</v>
      </c>
      <c r="M149" s="533"/>
      <c r="N149" s="533"/>
      <c r="O149" s="534">
        <f t="shared" si="8"/>
        <v>0</v>
      </c>
    </row>
    <row r="150" spans="1:15">
      <c r="A150" s="527">
        <v>142</v>
      </c>
      <c r="B150" s="768" t="s">
        <v>2892</v>
      </c>
      <c r="C150" s="769"/>
      <c r="D150" s="769"/>
      <c r="E150" s="769"/>
      <c r="F150" s="770"/>
      <c r="G150" s="539" t="s">
        <v>2879</v>
      </c>
      <c r="H150" s="511"/>
      <c r="I150" s="536">
        <v>100</v>
      </c>
      <c r="J150" s="540" t="s">
        <v>49</v>
      </c>
      <c r="K150" s="533"/>
      <c r="L150" s="533">
        <f t="shared" si="14"/>
        <v>0</v>
      </c>
      <c r="M150" s="533"/>
      <c r="N150" s="533"/>
      <c r="O150" s="534">
        <f t="shared" si="8"/>
        <v>0</v>
      </c>
    </row>
    <row r="151" spans="1:15">
      <c r="A151" s="510">
        <v>143</v>
      </c>
      <c r="B151" s="768" t="s">
        <v>2893</v>
      </c>
      <c r="C151" s="769"/>
      <c r="D151" s="769"/>
      <c r="E151" s="769"/>
      <c r="F151" s="770"/>
      <c r="G151" s="539" t="s">
        <v>2879</v>
      </c>
      <c r="H151" s="511"/>
      <c r="I151" s="536">
        <v>100</v>
      </c>
      <c r="J151" s="540" t="s">
        <v>49</v>
      </c>
      <c r="K151" s="533"/>
      <c r="L151" s="533">
        <f t="shared" si="14"/>
        <v>0</v>
      </c>
      <c r="M151" s="533"/>
      <c r="N151" s="533"/>
      <c r="O151" s="534">
        <f t="shared" si="8"/>
        <v>0</v>
      </c>
    </row>
    <row r="152" spans="1:15">
      <c r="A152" s="527">
        <v>144</v>
      </c>
      <c r="B152" s="768" t="s">
        <v>2894</v>
      </c>
      <c r="C152" s="769"/>
      <c r="D152" s="769"/>
      <c r="E152" s="769"/>
      <c r="F152" s="770"/>
      <c r="G152" s="539" t="s">
        <v>2879</v>
      </c>
      <c r="H152" s="511"/>
      <c r="I152" s="536">
        <v>14</v>
      </c>
      <c r="J152" s="540" t="s">
        <v>288</v>
      </c>
      <c r="K152" s="533"/>
      <c r="L152" s="533">
        <f>I152*K152</f>
        <v>0</v>
      </c>
      <c r="M152" s="533"/>
      <c r="N152" s="533"/>
      <c r="O152" s="534">
        <f t="shared" si="8"/>
        <v>0</v>
      </c>
    </row>
    <row r="153" spans="1:15">
      <c r="A153" s="510">
        <v>145</v>
      </c>
      <c r="B153" s="768" t="s">
        <v>2895</v>
      </c>
      <c r="C153" s="769"/>
      <c r="D153" s="769"/>
      <c r="E153" s="769"/>
      <c r="F153" s="770"/>
      <c r="G153" s="546" t="s">
        <v>2896</v>
      </c>
      <c r="H153" s="511"/>
      <c r="I153" s="536">
        <v>4</v>
      </c>
      <c r="J153" s="540" t="s">
        <v>163</v>
      </c>
      <c r="K153" s="533"/>
      <c r="L153" s="533">
        <f t="shared" ref="L153:L154" si="15">I153*K153</f>
        <v>0</v>
      </c>
      <c r="M153" s="533"/>
      <c r="N153" s="533"/>
      <c r="O153" s="534">
        <f t="shared" si="8"/>
        <v>0</v>
      </c>
    </row>
    <row r="154" spans="1:15">
      <c r="A154" s="527">
        <v>146</v>
      </c>
      <c r="B154" s="768" t="s">
        <v>2897</v>
      </c>
      <c r="C154" s="769"/>
      <c r="D154" s="769"/>
      <c r="E154" s="769"/>
      <c r="F154" s="770"/>
      <c r="G154" s="546" t="s">
        <v>2896</v>
      </c>
      <c r="H154" s="511"/>
      <c r="I154" s="536">
        <v>150</v>
      </c>
      <c r="J154" s="540" t="s">
        <v>49</v>
      </c>
      <c r="K154" s="533"/>
      <c r="L154" s="533">
        <f t="shared" si="15"/>
        <v>0</v>
      </c>
      <c r="M154" s="533"/>
      <c r="N154" s="533"/>
      <c r="O154" s="534">
        <f t="shared" si="8"/>
        <v>0</v>
      </c>
    </row>
    <row r="155" spans="1:15">
      <c r="A155" s="510">
        <v>147</v>
      </c>
      <c r="B155" s="768" t="s">
        <v>2898</v>
      </c>
      <c r="C155" s="769"/>
      <c r="D155" s="769"/>
      <c r="E155" s="769"/>
      <c r="F155" s="770"/>
      <c r="G155" s="546" t="s">
        <v>2896</v>
      </c>
      <c r="H155" s="511"/>
      <c r="I155" s="536">
        <v>2500</v>
      </c>
      <c r="J155" s="540" t="s">
        <v>49</v>
      </c>
      <c r="K155" s="533"/>
      <c r="L155" s="533">
        <f>I155*K155</f>
        <v>0</v>
      </c>
      <c r="M155" s="533"/>
      <c r="N155" s="533"/>
      <c r="O155" s="534">
        <f t="shared" si="8"/>
        <v>0</v>
      </c>
    </row>
    <row r="156" spans="1:15">
      <c r="A156" s="527">
        <v>148</v>
      </c>
      <c r="B156" s="768" t="s">
        <v>2899</v>
      </c>
      <c r="C156" s="769"/>
      <c r="D156" s="769"/>
      <c r="E156" s="769"/>
      <c r="F156" s="770"/>
      <c r="G156" s="546" t="s">
        <v>2896</v>
      </c>
      <c r="H156" s="511"/>
      <c r="I156" s="536">
        <v>20</v>
      </c>
      <c r="J156" s="540" t="s">
        <v>49</v>
      </c>
      <c r="K156" s="533"/>
      <c r="L156" s="533">
        <f t="shared" ref="L156" si="16">I156*K156</f>
        <v>0</v>
      </c>
      <c r="M156" s="533"/>
      <c r="N156" s="533"/>
      <c r="O156" s="534">
        <f t="shared" si="8"/>
        <v>0</v>
      </c>
    </row>
    <row r="157" spans="1:15">
      <c r="A157" s="547"/>
      <c r="B157" s="774" t="s">
        <v>2900</v>
      </c>
      <c r="C157" s="775"/>
      <c r="D157" s="775"/>
      <c r="E157" s="775"/>
      <c r="F157" s="779"/>
      <c r="G157" s="543"/>
      <c r="H157" s="548"/>
      <c r="I157" s="548"/>
      <c r="J157" s="548"/>
      <c r="K157" s="549"/>
      <c r="L157" s="550"/>
      <c r="M157" s="549"/>
      <c r="N157" s="549"/>
      <c r="O157" s="551"/>
    </row>
    <row r="158" spans="1:15">
      <c r="A158" s="510">
        <v>149</v>
      </c>
      <c r="B158" s="768" t="s">
        <v>2598</v>
      </c>
      <c r="C158" s="769"/>
      <c r="D158" s="769"/>
      <c r="E158" s="769"/>
      <c r="F158" s="770"/>
      <c r="G158" s="546" t="s">
        <v>2896</v>
      </c>
      <c r="H158" s="511"/>
      <c r="I158" s="536">
        <v>480</v>
      </c>
      <c r="J158" s="540" t="s">
        <v>2901</v>
      </c>
      <c r="K158" s="533"/>
      <c r="L158" s="533"/>
      <c r="M158" s="533"/>
      <c r="N158" s="533">
        <f>I158*M158</f>
        <v>0</v>
      </c>
      <c r="O158" s="534">
        <f>L158+N158</f>
        <v>0</v>
      </c>
    </row>
    <row r="159" spans="1:15">
      <c r="A159" s="527">
        <v>150</v>
      </c>
      <c r="B159" s="768" t="s">
        <v>2902</v>
      </c>
      <c r="C159" s="769"/>
      <c r="D159" s="769"/>
      <c r="E159" s="769"/>
      <c r="F159" s="770"/>
      <c r="G159" s="546" t="s">
        <v>2896</v>
      </c>
      <c r="H159" s="511"/>
      <c r="I159" s="536">
        <v>16</v>
      </c>
      <c r="J159" s="540" t="s">
        <v>2901</v>
      </c>
      <c r="K159" s="533"/>
      <c r="L159" s="533"/>
      <c r="M159" s="533"/>
      <c r="N159" s="533">
        <f>I159*M159</f>
        <v>0</v>
      </c>
      <c r="O159" s="534">
        <f t="shared" ref="O159:O163" si="17">L159+N159</f>
        <v>0</v>
      </c>
    </row>
    <row r="160" spans="1:15">
      <c r="A160" s="510">
        <v>151</v>
      </c>
      <c r="B160" s="768" t="s">
        <v>2903</v>
      </c>
      <c r="C160" s="769"/>
      <c r="D160" s="769"/>
      <c r="E160" s="769"/>
      <c r="F160" s="770"/>
      <c r="G160" s="546" t="s">
        <v>2896</v>
      </c>
      <c r="H160" s="511"/>
      <c r="I160" s="536">
        <v>20</v>
      </c>
      <c r="J160" s="540" t="s">
        <v>2901</v>
      </c>
      <c r="K160" s="533"/>
      <c r="L160" s="533"/>
      <c r="M160" s="533"/>
      <c r="N160" s="533">
        <f t="shared" ref="N160:N163" si="18">I160*M160</f>
        <v>0</v>
      </c>
      <c r="O160" s="534">
        <f t="shared" si="17"/>
        <v>0</v>
      </c>
    </row>
    <row r="161" spans="1:15">
      <c r="A161" s="527">
        <v>152</v>
      </c>
      <c r="B161" s="768" t="s">
        <v>2904</v>
      </c>
      <c r="C161" s="769"/>
      <c r="D161" s="769"/>
      <c r="E161" s="769"/>
      <c r="F161" s="770"/>
      <c r="G161" s="546" t="s">
        <v>2896</v>
      </c>
      <c r="H161" s="511"/>
      <c r="I161" s="536">
        <v>4</v>
      </c>
      <c r="J161" s="540" t="s">
        <v>2901</v>
      </c>
      <c r="K161" s="533"/>
      <c r="L161" s="533"/>
      <c r="M161" s="533"/>
      <c r="N161" s="533">
        <f>I161*M161</f>
        <v>0</v>
      </c>
      <c r="O161" s="534">
        <f t="shared" si="17"/>
        <v>0</v>
      </c>
    </row>
    <row r="162" spans="1:15">
      <c r="A162" s="510">
        <v>153</v>
      </c>
      <c r="B162" s="768" t="s">
        <v>2905</v>
      </c>
      <c r="C162" s="769"/>
      <c r="D162" s="769"/>
      <c r="E162" s="769"/>
      <c r="F162" s="770"/>
      <c r="G162" s="546" t="s">
        <v>2896</v>
      </c>
      <c r="H162" s="511"/>
      <c r="I162" s="536">
        <v>16</v>
      </c>
      <c r="J162" s="540" t="s">
        <v>2901</v>
      </c>
      <c r="K162" s="533"/>
      <c r="L162" s="533"/>
      <c r="M162" s="533"/>
      <c r="N162" s="533">
        <f t="shared" si="18"/>
        <v>0</v>
      </c>
      <c r="O162" s="534">
        <f t="shared" si="17"/>
        <v>0</v>
      </c>
    </row>
    <row r="163" spans="1:15">
      <c r="A163" s="527">
        <v>154</v>
      </c>
      <c r="B163" s="768" t="s">
        <v>2906</v>
      </c>
      <c r="C163" s="769"/>
      <c r="D163" s="769"/>
      <c r="E163" s="769"/>
      <c r="F163" s="770"/>
      <c r="G163" s="546" t="s">
        <v>2896</v>
      </c>
      <c r="H163" s="511"/>
      <c r="I163" s="536">
        <v>32</v>
      </c>
      <c r="J163" s="540" t="s">
        <v>2901</v>
      </c>
      <c r="K163" s="533"/>
      <c r="L163" s="533"/>
      <c r="M163" s="533"/>
      <c r="N163" s="533">
        <f t="shared" si="18"/>
        <v>0</v>
      </c>
      <c r="O163" s="534">
        <f t="shared" si="17"/>
        <v>0</v>
      </c>
    </row>
    <row r="164" spans="1:15">
      <c r="A164" s="547"/>
      <c r="B164" s="774" t="s">
        <v>2907</v>
      </c>
      <c r="C164" s="775"/>
      <c r="D164" s="775"/>
      <c r="E164" s="775"/>
      <c r="F164" s="775"/>
      <c r="G164" s="552"/>
      <c r="H164" s="548"/>
      <c r="I164" s="548"/>
      <c r="J164" s="548"/>
      <c r="K164" s="549"/>
      <c r="L164" s="550"/>
      <c r="M164" s="549"/>
      <c r="N164" s="549"/>
      <c r="O164" s="551"/>
    </row>
    <row r="165" spans="1:15">
      <c r="A165" s="510">
        <v>155</v>
      </c>
      <c r="B165" s="776" t="s">
        <v>2908</v>
      </c>
      <c r="C165" s="777"/>
      <c r="D165" s="777"/>
      <c r="E165" s="777"/>
      <c r="F165" s="778"/>
      <c r="G165" s="539" t="s">
        <v>2879</v>
      </c>
      <c r="H165" s="511"/>
      <c r="I165" s="540">
        <v>1530</v>
      </c>
      <c r="J165" s="540" t="s">
        <v>288</v>
      </c>
      <c r="K165" s="533"/>
      <c r="L165" s="533">
        <f>I165*K165</f>
        <v>0</v>
      </c>
      <c r="M165" s="533"/>
      <c r="N165" s="533"/>
      <c r="O165" s="534">
        <f t="shared" si="8"/>
        <v>0</v>
      </c>
    </row>
    <row r="166" spans="1:15">
      <c r="A166" s="510">
        <v>156</v>
      </c>
      <c r="B166" s="776" t="s">
        <v>2909</v>
      </c>
      <c r="C166" s="777"/>
      <c r="D166" s="777"/>
      <c r="E166" s="777"/>
      <c r="F166" s="778"/>
      <c r="G166" s="539" t="s">
        <v>2879</v>
      </c>
      <c r="H166" s="511"/>
      <c r="I166" s="540">
        <v>360</v>
      </c>
      <c r="J166" s="540" t="s">
        <v>288</v>
      </c>
      <c r="K166" s="533"/>
      <c r="L166" s="533">
        <f t="shared" ref="L166:L168" si="19">I166*K166</f>
        <v>0</v>
      </c>
      <c r="M166" s="533"/>
      <c r="N166" s="533"/>
      <c r="O166" s="534">
        <f t="shared" si="8"/>
        <v>0</v>
      </c>
    </row>
    <row r="167" spans="1:15">
      <c r="A167" s="510">
        <v>157</v>
      </c>
      <c r="B167" s="776" t="s">
        <v>2910</v>
      </c>
      <c r="C167" s="777"/>
      <c r="D167" s="777"/>
      <c r="E167" s="777"/>
      <c r="F167" s="778"/>
      <c r="G167" s="539" t="s">
        <v>2879</v>
      </c>
      <c r="H167" s="511"/>
      <c r="I167" s="540">
        <v>24</v>
      </c>
      <c r="J167" s="540" t="s">
        <v>288</v>
      </c>
      <c r="K167" s="533"/>
      <c r="L167" s="533">
        <f t="shared" si="19"/>
        <v>0</v>
      </c>
      <c r="M167" s="533"/>
      <c r="N167" s="533"/>
      <c r="O167" s="534">
        <f t="shared" si="8"/>
        <v>0</v>
      </c>
    </row>
    <row r="168" spans="1:15">
      <c r="A168" s="510">
        <v>158</v>
      </c>
      <c r="B168" s="776" t="s">
        <v>2911</v>
      </c>
      <c r="C168" s="777"/>
      <c r="D168" s="777"/>
      <c r="E168" s="777"/>
      <c r="F168" s="778"/>
      <c r="G168" s="539" t="s">
        <v>2879</v>
      </c>
      <c r="H168" s="511"/>
      <c r="I168" s="540">
        <v>3170</v>
      </c>
      <c r="J168" s="540" t="s">
        <v>288</v>
      </c>
      <c r="K168" s="533"/>
      <c r="L168" s="533">
        <f t="shared" si="19"/>
        <v>0</v>
      </c>
      <c r="M168" s="533"/>
      <c r="N168" s="533"/>
      <c r="O168" s="534">
        <f t="shared" si="8"/>
        <v>0</v>
      </c>
    </row>
    <row r="169" spans="1:15">
      <c r="A169" s="510">
        <v>159</v>
      </c>
      <c r="B169" s="776" t="s">
        <v>2912</v>
      </c>
      <c r="C169" s="777"/>
      <c r="D169" s="777"/>
      <c r="E169" s="777"/>
      <c r="F169" s="778"/>
      <c r="G169" s="539" t="s">
        <v>2879</v>
      </c>
      <c r="H169" s="511"/>
      <c r="I169" s="540">
        <v>470</v>
      </c>
      <c r="J169" s="540" t="s">
        <v>288</v>
      </c>
      <c r="K169" s="533"/>
      <c r="L169" s="533">
        <f>I169*K169</f>
        <v>0</v>
      </c>
      <c r="M169" s="533"/>
      <c r="N169" s="533"/>
      <c r="O169" s="534">
        <f t="shared" si="8"/>
        <v>0</v>
      </c>
    </row>
    <row r="170" spans="1:15">
      <c r="A170" s="510">
        <v>160</v>
      </c>
      <c r="B170" s="776" t="s">
        <v>2913</v>
      </c>
      <c r="C170" s="777"/>
      <c r="D170" s="777"/>
      <c r="E170" s="777"/>
      <c r="F170" s="778"/>
      <c r="G170" s="539" t="s">
        <v>2879</v>
      </c>
      <c r="H170" s="511"/>
      <c r="I170" s="540">
        <v>240</v>
      </c>
      <c r="J170" s="540" t="s">
        <v>288</v>
      </c>
      <c r="K170" s="533"/>
      <c r="L170" s="533">
        <f t="shared" ref="L170:L171" si="20">I170*K170</f>
        <v>0</v>
      </c>
      <c r="M170" s="533"/>
      <c r="N170" s="533"/>
      <c r="O170" s="534">
        <f t="shared" si="8"/>
        <v>0</v>
      </c>
    </row>
    <row r="171" spans="1:15">
      <c r="A171" s="510">
        <v>161</v>
      </c>
      <c r="B171" s="776" t="s">
        <v>2914</v>
      </c>
      <c r="C171" s="777"/>
      <c r="D171" s="777"/>
      <c r="E171" s="777"/>
      <c r="F171" s="778"/>
      <c r="G171" s="539" t="s">
        <v>2879</v>
      </c>
      <c r="H171" s="511"/>
      <c r="I171" s="540">
        <v>132</v>
      </c>
      <c r="J171" s="540" t="s">
        <v>49</v>
      </c>
      <c r="K171" s="533"/>
      <c r="L171" s="533">
        <f t="shared" si="20"/>
        <v>0</v>
      </c>
      <c r="M171" s="533"/>
      <c r="N171" s="533"/>
      <c r="O171" s="534">
        <f t="shared" si="8"/>
        <v>0</v>
      </c>
    </row>
    <row r="172" spans="1:15">
      <c r="A172" s="542"/>
      <c r="B172" s="774" t="s">
        <v>2915</v>
      </c>
      <c r="C172" s="775"/>
      <c r="D172" s="775"/>
      <c r="E172" s="775"/>
      <c r="F172" s="775"/>
      <c r="G172" s="543"/>
      <c r="H172" s="543"/>
      <c r="I172" s="543"/>
      <c r="J172" s="543"/>
      <c r="K172" s="544"/>
      <c r="L172" s="544"/>
      <c r="M172" s="544"/>
      <c r="N172" s="544"/>
      <c r="O172" s="545"/>
    </row>
    <row r="173" spans="1:15">
      <c r="A173" s="527">
        <v>162</v>
      </c>
      <c r="B173" s="768" t="s">
        <v>2916</v>
      </c>
      <c r="C173" s="769"/>
      <c r="D173" s="769"/>
      <c r="E173" s="769"/>
      <c r="F173" s="770"/>
      <c r="G173" s="546" t="s">
        <v>2896</v>
      </c>
      <c r="H173" s="511"/>
      <c r="I173" s="553">
        <v>1</v>
      </c>
      <c r="J173" s="532" t="s">
        <v>2917</v>
      </c>
      <c r="K173" s="533"/>
      <c r="L173" s="533">
        <f t="shared" ref="L173" si="21">I173*K173</f>
        <v>0</v>
      </c>
      <c r="M173" s="533"/>
      <c r="N173" s="533"/>
      <c r="O173" s="534">
        <f t="shared" si="8"/>
        <v>0</v>
      </c>
    </row>
    <row r="174" spans="1:15">
      <c r="A174" s="510">
        <v>163</v>
      </c>
      <c r="B174" s="768" t="s">
        <v>2918</v>
      </c>
      <c r="C174" s="769"/>
      <c r="D174" s="769"/>
      <c r="E174" s="769"/>
      <c r="F174" s="770"/>
      <c r="G174" s="546" t="s">
        <v>2896</v>
      </c>
      <c r="H174" s="511"/>
      <c r="I174" s="553">
        <v>64</v>
      </c>
      <c r="J174" s="540" t="s">
        <v>2901</v>
      </c>
      <c r="K174" s="533"/>
      <c r="L174" s="533"/>
      <c r="M174" s="533"/>
      <c r="N174" s="533">
        <f>I174*M174</f>
        <v>0</v>
      </c>
      <c r="O174" s="534">
        <f t="shared" si="8"/>
        <v>0</v>
      </c>
    </row>
    <row r="175" spans="1:15">
      <c r="A175" s="527">
        <v>164</v>
      </c>
      <c r="B175" s="768" t="s">
        <v>2919</v>
      </c>
      <c r="C175" s="769"/>
      <c r="D175" s="769"/>
      <c r="E175" s="769"/>
      <c r="F175" s="770"/>
      <c r="G175" s="546" t="s">
        <v>2896</v>
      </c>
      <c r="H175" s="511"/>
      <c r="I175" s="553">
        <v>400</v>
      </c>
      <c r="J175" s="540" t="s">
        <v>2901</v>
      </c>
      <c r="K175" s="533"/>
      <c r="L175" s="533"/>
      <c r="M175" s="533"/>
      <c r="N175" s="533">
        <f>I175*M175</f>
        <v>0</v>
      </c>
      <c r="O175" s="534">
        <f t="shared" si="8"/>
        <v>0</v>
      </c>
    </row>
    <row r="176" spans="1:15">
      <c r="A176" s="510">
        <v>165</v>
      </c>
      <c r="B176" s="768" t="s">
        <v>2920</v>
      </c>
      <c r="C176" s="769"/>
      <c r="D176" s="769"/>
      <c r="E176" s="769"/>
      <c r="F176" s="770"/>
      <c r="G176" s="546" t="s">
        <v>2896</v>
      </c>
      <c r="H176" s="511"/>
      <c r="I176" s="553">
        <v>544</v>
      </c>
      <c r="J176" s="540" t="s">
        <v>2901</v>
      </c>
      <c r="K176" s="533"/>
      <c r="L176" s="533"/>
      <c r="M176" s="533"/>
      <c r="N176" s="533">
        <f>I176*M176</f>
        <v>0</v>
      </c>
      <c r="O176" s="534">
        <f t="shared" si="8"/>
        <v>0</v>
      </c>
    </row>
    <row r="177" spans="1:15">
      <c r="A177" s="527">
        <v>166</v>
      </c>
      <c r="B177" s="768" t="s">
        <v>2921</v>
      </c>
      <c r="C177" s="769"/>
      <c r="D177" s="769"/>
      <c r="E177" s="769"/>
      <c r="F177" s="770"/>
      <c r="G177" s="546" t="s">
        <v>2896</v>
      </c>
      <c r="H177" s="511"/>
      <c r="I177" s="553">
        <v>1</v>
      </c>
      <c r="J177" s="540" t="s">
        <v>2917</v>
      </c>
      <c r="K177" s="533"/>
      <c r="L177" s="533">
        <f t="shared" ref="L177:L178" si="22">I177*K177</f>
        <v>0</v>
      </c>
      <c r="M177" s="533"/>
      <c r="N177" s="533"/>
      <c r="O177" s="534">
        <f t="shared" si="8"/>
        <v>0</v>
      </c>
    </row>
    <row r="178" spans="1:15">
      <c r="A178" s="510">
        <v>167</v>
      </c>
      <c r="B178" s="768" t="s">
        <v>2922</v>
      </c>
      <c r="C178" s="769"/>
      <c r="D178" s="769"/>
      <c r="E178" s="769"/>
      <c r="F178" s="770"/>
      <c r="G178" s="546" t="s">
        <v>2896</v>
      </c>
      <c r="H178" s="511"/>
      <c r="I178" s="553">
        <v>126</v>
      </c>
      <c r="J178" s="540" t="s">
        <v>2923</v>
      </c>
      <c r="K178" s="533"/>
      <c r="L178" s="533">
        <f t="shared" si="22"/>
        <v>0</v>
      </c>
      <c r="M178" s="533"/>
      <c r="N178" s="533"/>
      <c r="O178" s="534">
        <f t="shared" si="8"/>
        <v>0</v>
      </c>
    </row>
    <row r="179" spans="1:15">
      <c r="A179" s="527">
        <v>168</v>
      </c>
      <c r="B179" s="768" t="s">
        <v>2924</v>
      </c>
      <c r="C179" s="769"/>
      <c r="D179" s="769"/>
      <c r="E179" s="769"/>
      <c r="F179" s="770"/>
      <c r="G179" s="546" t="s">
        <v>2896</v>
      </c>
      <c r="H179" s="511"/>
      <c r="I179" s="553">
        <v>126</v>
      </c>
      <c r="J179" s="540" t="s">
        <v>2925</v>
      </c>
      <c r="K179" s="533"/>
      <c r="L179" s="533">
        <f>I179*K179</f>
        <v>0</v>
      </c>
      <c r="M179" s="533"/>
      <c r="N179" s="533"/>
      <c r="O179" s="534">
        <f>L179+N179</f>
        <v>0</v>
      </c>
    </row>
    <row r="180" spans="1:15">
      <c r="A180" s="510">
        <v>169</v>
      </c>
      <c r="B180" s="768" t="s">
        <v>2926</v>
      </c>
      <c r="C180" s="769"/>
      <c r="D180" s="769"/>
      <c r="E180" s="769"/>
      <c r="F180" s="770"/>
      <c r="G180" s="546" t="s">
        <v>2896</v>
      </c>
      <c r="H180" s="511"/>
      <c r="I180" s="553">
        <v>4760</v>
      </c>
      <c r="J180" s="540" t="s">
        <v>2611</v>
      </c>
      <c r="K180" s="533"/>
      <c r="L180" s="533">
        <f t="shared" ref="L180" si="23">I180*K180</f>
        <v>0</v>
      </c>
      <c r="M180" s="533"/>
      <c r="N180" s="533"/>
      <c r="O180" s="534">
        <f t="shared" si="8"/>
        <v>0</v>
      </c>
    </row>
    <row r="181" spans="1:15">
      <c r="A181" s="527">
        <v>170</v>
      </c>
      <c r="B181" s="768" t="s">
        <v>2927</v>
      </c>
      <c r="C181" s="769"/>
      <c r="D181" s="769"/>
      <c r="E181" s="769"/>
      <c r="F181" s="770"/>
      <c r="G181" s="546" t="s">
        <v>2896</v>
      </c>
      <c r="H181" s="511"/>
      <c r="I181" s="553">
        <v>8</v>
      </c>
      <c r="J181" s="540" t="s">
        <v>2901</v>
      </c>
      <c r="K181" s="533"/>
      <c r="L181" s="533"/>
      <c r="M181" s="533"/>
      <c r="N181" s="533">
        <f>I181*M181</f>
        <v>0</v>
      </c>
      <c r="O181" s="534">
        <f t="shared" si="8"/>
        <v>0</v>
      </c>
    </row>
    <row r="182" spans="1:15">
      <c r="A182" s="510">
        <v>171</v>
      </c>
      <c r="B182" s="768" t="s">
        <v>2928</v>
      </c>
      <c r="C182" s="769"/>
      <c r="D182" s="769"/>
      <c r="E182" s="769"/>
      <c r="F182" s="770"/>
      <c r="G182" s="546" t="s">
        <v>2896</v>
      </c>
      <c r="H182" s="511"/>
      <c r="I182" s="553">
        <v>16</v>
      </c>
      <c r="J182" s="540" t="s">
        <v>2901</v>
      </c>
      <c r="K182" s="533"/>
      <c r="L182" s="533"/>
      <c r="M182" s="533"/>
      <c r="N182" s="533">
        <f>I182*M182</f>
        <v>0</v>
      </c>
      <c r="O182" s="534">
        <f t="shared" si="8"/>
        <v>0</v>
      </c>
    </row>
    <row r="183" spans="1:15">
      <c r="A183" s="527">
        <v>172</v>
      </c>
      <c r="B183" s="768" t="s">
        <v>2929</v>
      </c>
      <c r="C183" s="769"/>
      <c r="D183" s="769"/>
      <c r="E183" s="769"/>
      <c r="F183" s="770"/>
      <c r="G183" s="546" t="s">
        <v>2896</v>
      </c>
      <c r="H183" s="511"/>
      <c r="I183" s="553">
        <v>16</v>
      </c>
      <c r="J183" s="540" t="s">
        <v>2901</v>
      </c>
      <c r="K183" s="533"/>
      <c r="L183" s="533"/>
      <c r="M183" s="533"/>
      <c r="N183" s="533">
        <f>I183*M183</f>
        <v>0</v>
      </c>
      <c r="O183" s="534">
        <f t="shared" si="8"/>
        <v>0</v>
      </c>
    </row>
    <row r="184" spans="1:15">
      <c r="A184" s="510">
        <v>173</v>
      </c>
      <c r="B184" s="768" t="s">
        <v>2930</v>
      </c>
      <c r="C184" s="769"/>
      <c r="D184" s="769"/>
      <c r="E184" s="769"/>
      <c r="F184" s="770"/>
      <c r="G184" s="546" t="s">
        <v>2896</v>
      </c>
      <c r="H184" s="511"/>
      <c r="I184" s="541">
        <v>1</v>
      </c>
      <c r="J184" s="532" t="s">
        <v>2917</v>
      </c>
      <c r="K184" s="533"/>
      <c r="L184" s="533">
        <f>I184*K184</f>
        <v>0</v>
      </c>
      <c r="M184" s="533"/>
      <c r="N184" s="533"/>
      <c r="O184" s="534">
        <f t="shared" si="8"/>
        <v>0</v>
      </c>
    </row>
    <row r="185" spans="1:15">
      <c r="A185" s="542"/>
      <c r="B185" s="774" t="s">
        <v>2931</v>
      </c>
      <c r="C185" s="775"/>
      <c r="D185" s="775"/>
      <c r="E185" s="775"/>
      <c r="F185" s="775"/>
      <c r="G185" s="543"/>
      <c r="H185" s="543"/>
      <c r="I185" s="543"/>
      <c r="J185" s="543"/>
      <c r="K185" s="544"/>
      <c r="L185" s="544"/>
      <c r="M185" s="544"/>
      <c r="N185" s="544"/>
      <c r="O185" s="545"/>
    </row>
    <row r="186" spans="1:15">
      <c r="A186" s="527">
        <v>174</v>
      </c>
      <c r="B186" s="771" t="s">
        <v>2932</v>
      </c>
      <c r="C186" s="772"/>
      <c r="D186" s="772"/>
      <c r="E186" s="772"/>
      <c r="F186" s="773"/>
      <c r="G186" s="546" t="s">
        <v>2933</v>
      </c>
      <c r="H186" s="511"/>
      <c r="I186" s="541">
        <v>40</v>
      </c>
      <c r="J186" s="532" t="s">
        <v>2901</v>
      </c>
      <c r="K186" s="533"/>
      <c r="L186" s="533"/>
      <c r="M186" s="533"/>
      <c r="N186" s="533">
        <f>I186*M186</f>
        <v>0</v>
      </c>
      <c r="O186" s="534">
        <f>L186+N186</f>
        <v>0</v>
      </c>
    </row>
    <row r="187" spans="1:15">
      <c r="A187" s="527">
        <v>175</v>
      </c>
      <c r="B187" s="760" t="s">
        <v>2934</v>
      </c>
      <c r="C187" s="761"/>
      <c r="D187" s="761"/>
      <c r="E187" s="761"/>
      <c r="F187" s="762"/>
      <c r="G187" s="546" t="s">
        <v>2933</v>
      </c>
      <c r="H187" s="511"/>
      <c r="I187" s="541">
        <v>40</v>
      </c>
      <c r="J187" s="532" t="s">
        <v>2901</v>
      </c>
      <c r="K187" s="533"/>
      <c r="L187" s="533"/>
      <c r="M187" s="533"/>
      <c r="N187" s="533">
        <f>I187*M187</f>
        <v>0</v>
      </c>
      <c r="O187" s="534">
        <f>L187+N187</f>
        <v>0</v>
      </c>
    </row>
    <row r="188" spans="1:15">
      <c r="A188" s="527">
        <v>176</v>
      </c>
      <c r="B188" s="771" t="s">
        <v>2935</v>
      </c>
      <c r="C188" s="772"/>
      <c r="D188" s="772"/>
      <c r="E188" s="772"/>
      <c r="F188" s="773"/>
      <c r="G188" s="546" t="s">
        <v>2933</v>
      </c>
      <c r="H188" s="511"/>
      <c r="I188" s="541">
        <v>120</v>
      </c>
      <c r="J188" s="532" t="s">
        <v>2901</v>
      </c>
      <c r="K188" s="533"/>
      <c r="L188" s="533"/>
      <c r="M188" s="533"/>
      <c r="N188" s="533">
        <f t="shared" ref="N188:N192" si="24">I188*M188</f>
        <v>0</v>
      </c>
      <c r="O188" s="534">
        <f t="shared" si="8"/>
        <v>0</v>
      </c>
    </row>
    <row r="189" spans="1:15">
      <c r="A189" s="527">
        <v>177</v>
      </c>
      <c r="B189" s="771" t="s">
        <v>2936</v>
      </c>
      <c r="C189" s="772"/>
      <c r="D189" s="772"/>
      <c r="E189" s="772"/>
      <c r="F189" s="773"/>
      <c r="G189" s="554" t="s">
        <v>2937</v>
      </c>
      <c r="H189" s="511"/>
      <c r="I189" s="541">
        <v>120</v>
      </c>
      <c r="J189" s="532" t="s">
        <v>2901</v>
      </c>
      <c r="K189" s="533"/>
      <c r="L189" s="533"/>
      <c r="M189" s="533"/>
      <c r="N189" s="533">
        <f>I189*M189</f>
        <v>0</v>
      </c>
      <c r="O189" s="534">
        <f t="shared" si="8"/>
        <v>0</v>
      </c>
    </row>
    <row r="190" spans="1:15">
      <c r="A190" s="527">
        <v>178</v>
      </c>
      <c r="B190" s="771" t="s">
        <v>2938</v>
      </c>
      <c r="C190" s="772"/>
      <c r="D190" s="772"/>
      <c r="E190" s="772"/>
      <c r="F190" s="773"/>
      <c r="G190" s="546" t="s">
        <v>2933</v>
      </c>
      <c r="H190" s="511"/>
      <c r="I190" s="541">
        <v>40</v>
      </c>
      <c r="J190" s="532" t="s">
        <v>2901</v>
      </c>
      <c r="K190" s="533"/>
      <c r="L190" s="533"/>
      <c r="M190" s="533"/>
      <c r="N190" s="533">
        <f>I190*M190</f>
        <v>0</v>
      </c>
      <c r="O190" s="534">
        <f t="shared" si="8"/>
        <v>0</v>
      </c>
    </row>
    <row r="191" spans="1:15">
      <c r="A191" s="527">
        <v>179</v>
      </c>
      <c r="B191" s="760" t="s">
        <v>2939</v>
      </c>
      <c r="C191" s="761"/>
      <c r="D191" s="761"/>
      <c r="E191" s="761"/>
      <c r="F191" s="762"/>
      <c r="G191" s="546" t="s">
        <v>2933</v>
      </c>
      <c r="H191" s="511"/>
      <c r="I191" s="541">
        <v>24</v>
      </c>
      <c r="J191" s="532" t="s">
        <v>2901</v>
      </c>
      <c r="K191" s="533"/>
      <c r="L191" s="533"/>
      <c r="M191" s="533"/>
      <c r="N191" s="533">
        <f>I191*M191</f>
        <v>0</v>
      </c>
      <c r="O191" s="534">
        <f t="shared" si="8"/>
        <v>0</v>
      </c>
    </row>
    <row r="192" spans="1:15">
      <c r="A192" s="527">
        <v>180</v>
      </c>
      <c r="B192" s="768" t="s">
        <v>2940</v>
      </c>
      <c r="C192" s="769"/>
      <c r="D192" s="769"/>
      <c r="E192" s="769"/>
      <c r="F192" s="770"/>
      <c r="G192" s="546" t="s">
        <v>2933</v>
      </c>
      <c r="H192" s="555"/>
      <c r="I192" s="541">
        <v>48</v>
      </c>
      <c r="J192" s="532" t="s">
        <v>2901</v>
      </c>
      <c r="K192" s="533"/>
      <c r="L192" s="533"/>
      <c r="M192" s="533"/>
      <c r="N192" s="533">
        <f t="shared" si="24"/>
        <v>0</v>
      </c>
      <c r="O192" s="534">
        <f t="shared" si="8"/>
        <v>0</v>
      </c>
    </row>
    <row r="193" spans="1:15">
      <c r="A193" s="527">
        <v>181</v>
      </c>
      <c r="B193" s="771" t="s">
        <v>2941</v>
      </c>
      <c r="C193" s="772"/>
      <c r="D193" s="772"/>
      <c r="E193" s="772"/>
      <c r="F193" s="773"/>
      <c r="G193" s="546" t="s">
        <v>2933</v>
      </c>
      <c r="H193" s="511"/>
      <c r="I193" s="541">
        <v>280</v>
      </c>
      <c r="J193" s="532" t="s">
        <v>2901</v>
      </c>
      <c r="K193" s="533"/>
      <c r="L193" s="533"/>
      <c r="M193" s="533"/>
      <c r="N193" s="533">
        <f>I193*M193</f>
        <v>0</v>
      </c>
      <c r="O193" s="534">
        <f>L193+N193</f>
        <v>0</v>
      </c>
    </row>
    <row r="194" spans="1:15">
      <c r="A194" s="527">
        <v>182</v>
      </c>
      <c r="B194" s="771" t="s">
        <v>2942</v>
      </c>
      <c r="C194" s="772"/>
      <c r="D194" s="772"/>
      <c r="E194" s="772"/>
      <c r="F194" s="773"/>
      <c r="G194" s="546" t="s">
        <v>2933</v>
      </c>
      <c r="H194" s="511"/>
      <c r="I194" s="541">
        <v>28</v>
      </c>
      <c r="J194" s="532" t="s">
        <v>2923</v>
      </c>
      <c r="K194" s="533"/>
      <c r="L194" s="533">
        <f>I194*K194</f>
        <v>0</v>
      </c>
      <c r="M194" s="533"/>
      <c r="N194" s="533"/>
      <c r="O194" s="534">
        <f>L194+N194</f>
        <v>0</v>
      </c>
    </row>
    <row r="195" spans="1:15">
      <c r="A195" s="527">
        <v>183</v>
      </c>
      <c r="B195" s="771" t="s">
        <v>2943</v>
      </c>
      <c r="C195" s="772"/>
      <c r="D195" s="772"/>
      <c r="E195" s="772"/>
      <c r="F195" s="773"/>
      <c r="G195" s="546" t="s">
        <v>2933</v>
      </c>
      <c r="H195" s="511"/>
      <c r="I195" s="541">
        <v>28</v>
      </c>
      <c r="J195" s="532" t="s">
        <v>2925</v>
      </c>
      <c r="K195" s="533"/>
      <c r="L195" s="533">
        <f t="shared" si="13"/>
        <v>0</v>
      </c>
      <c r="M195" s="533"/>
      <c r="N195" s="533"/>
      <c r="O195" s="534">
        <f t="shared" si="8"/>
        <v>0</v>
      </c>
    </row>
    <row r="196" spans="1:15">
      <c r="A196" s="527">
        <v>184</v>
      </c>
      <c r="B196" s="771" t="s">
        <v>2944</v>
      </c>
      <c r="C196" s="772"/>
      <c r="D196" s="772"/>
      <c r="E196" s="772"/>
      <c r="F196" s="773"/>
      <c r="G196" s="546" t="s">
        <v>2933</v>
      </c>
      <c r="H196" s="511"/>
      <c r="I196" s="541">
        <v>3400</v>
      </c>
      <c r="J196" s="532" t="s">
        <v>2611</v>
      </c>
      <c r="K196" s="533"/>
      <c r="L196" s="533">
        <f>I196*K196</f>
        <v>0</v>
      </c>
      <c r="M196" s="533"/>
      <c r="N196" s="533"/>
      <c r="O196" s="534">
        <f>L196+N196</f>
        <v>0</v>
      </c>
    </row>
    <row r="197" spans="1:15">
      <c r="A197" s="527">
        <v>185</v>
      </c>
      <c r="B197" s="760" t="s">
        <v>2945</v>
      </c>
      <c r="C197" s="761"/>
      <c r="D197" s="761"/>
      <c r="E197" s="761"/>
      <c r="F197" s="762"/>
      <c r="G197" s="556" t="s">
        <v>2933</v>
      </c>
      <c r="H197" s="557"/>
      <c r="I197" s="558">
        <v>24</v>
      </c>
      <c r="J197" s="559" t="s">
        <v>2901</v>
      </c>
      <c r="K197" s="533"/>
      <c r="L197" s="533"/>
      <c r="M197" s="533"/>
      <c r="N197" s="533">
        <f t="shared" ref="N197" si="25">I197*M197</f>
        <v>0</v>
      </c>
      <c r="O197" s="534">
        <f>L197+N197</f>
        <v>0</v>
      </c>
    </row>
    <row r="198" spans="1:15" ht="15" thickBot="1">
      <c r="A198" s="515"/>
      <c r="B198" s="763"/>
      <c r="C198" s="764"/>
      <c r="D198" s="764"/>
      <c r="E198" s="764"/>
      <c r="F198" s="765"/>
      <c r="G198" s="560"/>
      <c r="H198" s="561"/>
      <c r="I198" s="562"/>
      <c r="J198" s="563"/>
      <c r="K198" s="564"/>
      <c r="L198" s="564"/>
      <c r="M198" s="564"/>
      <c r="N198" s="564"/>
      <c r="O198" s="565"/>
    </row>
    <row r="199" spans="1:15" ht="24.75" customHeight="1" thickBot="1">
      <c r="A199" s="566"/>
      <c r="B199" s="566"/>
      <c r="C199" s="566"/>
      <c r="D199" s="566"/>
      <c r="E199" s="566"/>
      <c r="F199" s="566"/>
      <c r="G199" s="566"/>
      <c r="I199" s="566"/>
      <c r="J199" s="566"/>
      <c r="K199" s="566"/>
      <c r="L199" s="566"/>
      <c r="M199" s="766" t="s">
        <v>2946</v>
      </c>
      <c r="N199" s="767"/>
      <c r="O199" s="567">
        <f>SUM(O8:O198)</f>
        <v>0</v>
      </c>
    </row>
    <row r="201" spans="1:15">
      <c r="L201" s="568"/>
      <c r="M201" s="568"/>
      <c r="N201" s="568"/>
    </row>
  </sheetData>
  <mergeCells count="207">
    <mergeCell ref="B1:D1"/>
    <mergeCell ref="F1:K1"/>
    <mergeCell ref="B2:D2"/>
    <mergeCell ref="F2:K2"/>
    <mergeCell ref="B3:D3"/>
    <mergeCell ref="F3:K3"/>
    <mergeCell ref="K4:L4"/>
    <mergeCell ref="M4:N4"/>
    <mergeCell ref="B6:F6"/>
    <mergeCell ref="B8:F8"/>
    <mergeCell ref="B9:F9"/>
    <mergeCell ref="B10:F10"/>
    <mergeCell ref="A4:A5"/>
    <mergeCell ref="B4:F5"/>
    <mergeCell ref="G4:G5"/>
    <mergeCell ref="H4:H5"/>
    <mergeCell ref="I4:I5"/>
    <mergeCell ref="J4:J5"/>
    <mergeCell ref="B17:F17"/>
    <mergeCell ref="B18:F18"/>
    <mergeCell ref="B19:F19"/>
    <mergeCell ref="B20:F20"/>
    <mergeCell ref="B21:F21"/>
    <mergeCell ref="B22:F22"/>
    <mergeCell ref="B11:F11"/>
    <mergeCell ref="B12:F12"/>
    <mergeCell ref="B13:F13"/>
    <mergeCell ref="B14:F14"/>
    <mergeCell ref="B15:F15"/>
    <mergeCell ref="B16:F16"/>
    <mergeCell ref="B29:F29"/>
    <mergeCell ref="B30:F30"/>
    <mergeCell ref="B31:F31"/>
    <mergeCell ref="B32:F32"/>
    <mergeCell ref="B33:F33"/>
    <mergeCell ref="B34:F34"/>
    <mergeCell ref="B23:F23"/>
    <mergeCell ref="B24:F24"/>
    <mergeCell ref="B25:F25"/>
    <mergeCell ref="B26:F26"/>
    <mergeCell ref="B27:F27"/>
    <mergeCell ref="B28:F28"/>
    <mergeCell ref="B41:F41"/>
    <mergeCell ref="B42:F42"/>
    <mergeCell ref="B43:F43"/>
    <mergeCell ref="B44:F44"/>
    <mergeCell ref="B45:F45"/>
    <mergeCell ref="B46:F46"/>
    <mergeCell ref="B35:F35"/>
    <mergeCell ref="B36:F36"/>
    <mergeCell ref="B37:F37"/>
    <mergeCell ref="B38:F38"/>
    <mergeCell ref="B39:F39"/>
    <mergeCell ref="B40:F40"/>
    <mergeCell ref="B53:F53"/>
    <mergeCell ref="B54:F54"/>
    <mergeCell ref="B55:F55"/>
    <mergeCell ref="B56:F56"/>
    <mergeCell ref="B57:F57"/>
    <mergeCell ref="B58:F58"/>
    <mergeCell ref="B47:F47"/>
    <mergeCell ref="B48:F48"/>
    <mergeCell ref="B49:F49"/>
    <mergeCell ref="B50:F50"/>
    <mergeCell ref="B51:F51"/>
    <mergeCell ref="B52:F52"/>
    <mergeCell ref="B65:F65"/>
    <mergeCell ref="B66:F66"/>
    <mergeCell ref="B67:F67"/>
    <mergeCell ref="B68:F68"/>
    <mergeCell ref="B69:F69"/>
    <mergeCell ref="B70:F70"/>
    <mergeCell ref="B59:F59"/>
    <mergeCell ref="B60:F60"/>
    <mergeCell ref="B61:F61"/>
    <mergeCell ref="B62:F62"/>
    <mergeCell ref="B63:F63"/>
    <mergeCell ref="B64:F64"/>
    <mergeCell ref="B77:F77"/>
    <mergeCell ref="B78:F78"/>
    <mergeCell ref="B79:F79"/>
    <mergeCell ref="B80:F80"/>
    <mergeCell ref="B81:F81"/>
    <mergeCell ref="B82:F82"/>
    <mergeCell ref="B71:F71"/>
    <mergeCell ref="B72:F72"/>
    <mergeCell ref="B73:F73"/>
    <mergeCell ref="B74:F74"/>
    <mergeCell ref="B75:F75"/>
    <mergeCell ref="B76:F76"/>
    <mergeCell ref="B89:F89"/>
    <mergeCell ref="B90:F90"/>
    <mergeCell ref="B91:F91"/>
    <mergeCell ref="B92:F92"/>
    <mergeCell ref="B93:F93"/>
    <mergeCell ref="B94:F94"/>
    <mergeCell ref="B83:F83"/>
    <mergeCell ref="B84:F84"/>
    <mergeCell ref="B85:F85"/>
    <mergeCell ref="B86:F86"/>
    <mergeCell ref="B87:F87"/>
    <mergeCell ref="B88:F88"/>
    <mergeCell ref="B101:F101"/>
    <mergeCell ref="B102:F102"/>
    <mergeCell ref="B103:F103"/>
    <mergeCell ref="B104:F104"/>
    <mergeCell ref="B105:F105"/>
    <mergeCell ref="B106:F106"/>
    <mergeCell ref="B95:F95"/>
    <mergeCell ref="B96:F96"/>
    <mergeCell ref="B97:F97"/>
    <mergeCell ref="B98:F98"/>
    <mergeCell ref="B99:F99"/>
    <mergeCell ref="B100:F100"/>
    <mergeCell ref="B113:F113"/>
    <mergeCell ref="B114:F114"/>
    <mergeCell ref="B115:F115"/>
    <mergeCell ref="B116:F116"/>
    <mergeCell ref="B117:F117"/>
    <mergeCell ref="B118:F118"/>
    <mergeCell ref="B107:F107"/>
    <mergeCell ref="B108:F108"/>
    <mergeCell ref="B109:F109"/>
    <mergeCell ref="B110:F110"/>
    <mergeCell ref="B111:F111"/>
    <mergeCell ref="B112:F112"/>
    <mergeCell ref="B125:F125"/>
    <mergeCell ref="B126:F126"/>
    <mergeCell ref="B127:F127"/>
    <mergeCell ref="B128:F128"/>
    <mergeCell ref="B129:F129"/>
    <mergeCell ref="B130:F130"/>
    <mergeCell ref="B119:F119"/>
    <mergeCell ref="B120:F120"/>
    <mergeCell ref="B121:F121"/>
    <mergeCell ref="B122:F122"/>
    <mergeCell ref="B123:F123"/>
    <mergeCell ref="B124:F124"/>
    <mergeCell ref="B137:F137"/>
    <mergeCell ref="B138:F138"/>
    <mergeCell ref="B139:F139"/>
    <mergeCell ref="B140:F140"/>
    <mergeCell ref="B141:F141"/>
    <mergeCell ref="B142:F142"/>
    <mergeCell ref="B131:F131"/>
    <mergeCell ref="B132:F132"/>
    <mergeCell ref="B133:F133"/>
    <mergeCell ref="B134:F134"/>
    <mergeCell ref="B135:F135"/>
    <mergeCell ref="B136:F136"/>
    <mergeCell ref="B149:F149"/>
    <mergeCell ref="B150:F150"/>
    <mergeCell ref="B151:F151"/>
    <mergeCell ref="B152:F152"/>
    <mergeCell ref="B153:F153"/>
    <mergeCell ref="B154:F154"/>
    <mergeCell ref="B143:F143"/>
    <mergeCell ref="B144:F144"/>
    <mergeCell ref="B145:F145"/>
    <mergeCell ref="B146:F146"/>
    <mergeCell ref="B147:F147"/>
    <mergeCell ref="B148:F148"/>
    <mergeCell ref="B161:F161"/>
    <mergeCell ref="B162:F162"/>
    <mergeCell ref="B163:F163"/>
    <mergeCell ref="B164:F164"/>
    <mergeCell ref="B165:F165"/>
    <mergeCell ref="B166:F166"/>
    <mergeCell ref="B155:F155"/>
    <mergeCell ref="B156:F156"/>
    <mergeCell ref="B157:F157"/>
    <mergeCell ref="B158:F158"/>
    <mergeCell ref="B159:F159"/>
    <mergeCell ref="B160:F160"/>
    <mergeCell ref="B173:F173"/>
    <mergeCell ref="B174:F174"/>
    <mergeCell ref="B175:F175"/>
    <mergeCell ref="B176:F176"/>
    <mergeCell ref="B177:F177"/>
    <mergeCell ref="B178:F178"/>
    <mergeCell ref="B167:F167"/>
    <mergeCell ref="B168:F168"/>
    <mergeCell ref="B169:F169"/>
    <mergeCell ref="B170:F170"/>
    <mergeCell ref="B171:F171"/>
    <mergeCell ref="B172:F172"/>
    <mergeCell ref="B185:F185"/>
    <mergeCell ref="B186:F186"/>
    <mergeCell ref="B187:F187"/>
    <mergeCell ref="B188:F188"/>
    <mergeCell ref="B189:F189"/>
    <mergeCell ref="B190:F190"/>
    <mergeCell ref="B179:F179"/>
    <mergeCell ref="B180:F180"/>
    <mergeCell ref="B181:F181"/>
    <mergeCell ref="B182:F182"/>
    <mergeCell ref="B183:F183"/>
    <mergeCell ref="B184:F184"/>
    <mergeCell ref="B197:F197"/>
    <mergeCell ref="B198:F198"/>
    <mergeCell ref="M199:N199"/>
    <mergeCell ref="B191:F191"/>
    <mergeCell ref="B192:F192"/>
    <mergeCell ref="B193:F193"/>
    <mergeCell ref="B194:F194"/>
    <mergeCell ref="B195:F195"/>
    <mergeCell ref="B196:F196"/>
  </mergeCells>
  <pageMargins left="0.70866141732283472" right="0.70866141732283472" top="0.74803149606299213" bottom="0.55118110236220474" header="0.31496062992125984" footer="0.31496062992125984"/>
  <pageSetup paperSize="9" scale="74" fitToHeight="0" orientation="landscape" r:id="rId1"/>
  <headerFooter>
    <oddHeader>&amp;LOBNOVA ROZVODNY OBJ. Č. 222/223 SKLADU PHM ŠLAPANOV&amp;CPoložkový rozpočet</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92A1F-5BAD-4198-96CD-DB7CE4F6A260}">
  <sheetPr>
    <pageSetUpPr fitToPage="1"/>
  </sheetPr>
  <dimension ref="A1:F52"/>
  <sheetViews>
    <sheetView topLeftCell="A6" zoomScaleNormal="100" zoomScalePageLayoutView="110" workbookViewId="0">
      <selection activeCell="E25" sqref="E25"/>
    </sheetView>
  </sheetViews>
  <sheetFormatPr defaultColWidth="10.44140625" defaultRowHeight="12.75" customHeight="1"/>
  <cols>
    <col min="1" max="1" width="5.44140625" style="578" customWidth="1"/>
    <col min="2" max="2" width="32.44140625" style="578" customWidth="1"/>
    <col min="3" max="3" width="22.109375" style="578" bestFit="1" customWidth="1"/>
    <col min="4" max="4" width="13.6640625" style="578" customWidth="1"/>
    <col min="5" max="5" width="17.109375" style="578" customWidth="1"/>
    <col min="6" max="6" width="26.77734375" style="578" customWidth="1"/>
    <col min="7" max="22" width="10.44140625" style="578"/>
    <col min="23" max="23" width="14.109375" style="578" bestFit="1" customWidth="1"/>
    <col min="24" max="16384" width="10.44140625" style="578"/>
  </cols>
  <sheetData>
    <row r="1" spans="1:6" ht="23.55" customHeight="1">
      <c r="A1" s="817" t="s">
        <v>2948</v>
      </c>
      <c r="B1" s="817"/>
      <c r="C1" s="577" t="s">
        <v>2949</v>
      </c>
      <c r="D1" s="569"/>
      <c r="E1" s="569"/>
      <c r="F1" s="569"/>
    </row>
    <row r="2" spans="1:6" ht="23.55" customHeight="1">
      <c r="A2" s="817" t="s">
        <v>35</v>
      </c>
      <c r="B2" s="817"/>
      <c r="C2" s="572" t="s">
        <v>2952</v>
      </c>
      <c r="D2" s="571"/>
      <c r="E2" s="571"/>
      <c r="F2" s="571"/>
    </row>
    <row r="3" spans="1:6" ht="15.3" customHeight="1">
      <c r="A3" s="817" t="s">
        <v>2953</v>
      </c>
      <c r="B3" s="817"/>
      <c r="C3" s="572" t="s">
        <v>2954</v>
      </c>
      <c r="D3" s="570" t="s">
        <v>2950</v>
      </c>
      <c r="E3" s="572" t="s">
        <v>2951</v>
      </c>
      <c r="F3" s="573"/>
    </row>
    <row r="4" spans="1:6" ht="23.55" customHeight="1">
      <c r="A4" s="570"/>
      <c r="B4" s="571"/>
      <c r="C4" s="579"/>
      <c r="D4" s="570"/>
      <c r="E4" s="571"/>
      <c r="F4" s="571"/>
    </row>
    <row r="5" spans="1:6" ht="23.7" customHeight="1">
      <c r="A5" s="818" t="s">
        <v>2958</v>
      </c>
      <c r="B5" s="818"/>
      <c r="C5" s="818"/>
      <c r="D5" s="818"/>
      <c r="E5" s="818"/>
      <c r="F5" s="818"/>
    </row>
    <row r="6" spans="1:6" ht="16.05" customHeight="1">
      <c r="A6" s="810" t="s">
        <v>2959</v>
      </c>
      <c r="B6" s="810"/>
      <c r="C6" s="810"/>
      <c r="D6" s="810"/>
      <c r="E6" s="810"/>
      <c r="F6" s="810"/>
    </row>
    <row r="7" spans="1:6" ht="16.05" customHeight="1">
      <c r="A7" s="580" t="s">
        <v>2955</v>
      </c>
      <c r="B7" s="815" t="s">
        <v>2960</v>
      </c>
      <c r="C7" s="815"/>
      <c r="D7" s="581" t="s">
        <v>2961</v>
      </c>
      <c r="E7" s="582" t="s">
        <v>2956</v>
      </c>
      <c r="F7" s="583" t="s">
        <v>2957</v>
      </c>
    </row>
    <row r="8" spans="1:6" ht="16.05" customHeight="1">
      <c r="A8" s="584">
        <v>1</v>
      </c>
      <c r="B8" s="813" t="s">
        <v>2962</v>
      </c>
      <c r="C8" s="586" t="s">
        <v>439</v>
      </c>
      <c r="D8" s="587"/>
      <c r="E8" s="588"/>
      <c r="F8" s="589">
        <f>SUMIF('LAN, PZTS+VSS'!E5:E188,"HSV",'LAN, PZTS+VSS'!I5:I188)</f>
        <v>0</v>
      </c>
    </row>
    <row r="9" spans="1:6" ht="16.05" customHeight="1">
      <c r="A9" s="590">
        <f t="shared" ref="A9:A19" si="0">A8+1</f>
        <v>2</v>
      </c>
      <c r="B9" s="814"/>
      <c r="C9" s="591" t="s">
        <v>2963</v>
      </c>
      <c r="D9" s="592"/>
      <c r="E9" s="593"/>
      <c r="F9" s="594">
        <f>SUMIF('LAN, PZTS+VSS'!E5:E188,"HSV",'LAN, PZTS+VSS'!K5:K188)</f>
        <v>0</v>
      </c>
    </row>
    <row r="10" spans="1:6" ht="16.05" customHeight="1">
      <c r="A10" s="584">
        <f t="shared" si="0"/>
        <v>3</v>
      </c>
      <c r="B10" s="813" t="s">
        <v>2964</v>
      </c>
      <c r="C10" s="586" t="s">
        <v>439</v>
      </c>
      <c r="D10" s="586"/>
      <c r="E10" s="595"/>
      <c r="F10" s="589">
        <f>SUMIF('LAN, PZTS+VSS'!E5:E190,"PSV",'LAN, PZTS+VSS'!I5:I190)</f>
        <v>0</v>
      </c>
    </row>
    <row r="11" spans="1:6" ht="16.05" customHeight="1">
      <c r="A11" s="590">
        <f t="shared" si="0"/>
        <v>4</v>
      </c>
      <c r="B11" s="814"/>
      <c r="C11" s="596" t="s">
        <v>2963</v>
      </c>
      <c r="D11" s="591"/>
      <c r="E11" s="593"/>
      <c r="F11" s="594">
        <f>SUMIF('LAN, PZTS+VSS'!E5:E190,"PSV",'LAN, PZTS+VSS'!K5:K190)</f>
        <v>0</v>
      </c>
    </row>
    <row r="12" spans="1:6" ht="16.05" customHeight="1">
      <c r="A12" s="584">
        <f t="shared" si="0"/>
        <v>5</v>
      </c>
      <c r="B12" s="813" t="s">
        <v>2965</v>
      </c>
      <c r="C12" s="586" t="s">
        <v>439</v>
      </c>
      <c r="D12" s="586"/>
      <c r="E12" s="595"/>
      <c r="F12" s="589">
        <f>SUMIF('LAN, PZTS+VSS'!E5:E190,"M",'LAN, PZTS+VSS'!I5:I190)</f>
        <v>0</v>
      </c>
    </row>
    <row r="13" spans="1:6" ht="16.05" customHeight="1">
      <c r="A13" s="590">
        <f t="shared" si="0"/>
        <v>6</v>
      </c>
      <c r="B13" s="814"/>
      <c r="C13" s="596" t="s">
        <v>2963</v>
      </c>
      <c r="D13" s="591"/>
      <c r="E13" s="593"/>
      <c r="F13" s="594">
        <f>SUMIF('LAN, PZTS+VSS'!E5:E190,"M",'LAN, PZTS+VSS'!K5:K190)</f>
        <v>0</v>
      </c>
    </row>
    <row r="14" spans="1:6" ht="16.05" customHeight="1">
      <c r="A14" s="597">
        <f t="shared" si="0"/>
        <v>7</v>
      </c>
      <c r="B14" s="598" t="s">
        <v>2966</v>
      </c>
      <c r="C14" s="599"/>
      <c r="D14" s="600"/>
      <c r="E14" s="601"/>
      <c r="F14" s="602">
        <f>SUM('LAN, PZTS+VSS'!L192:L196)</f>
        <v>0</v>
      </c>
    </row>
    <row r="15" spans="1:6" ht="16.05" customHeight="1">
      <c r="A15" s="597">
        <f t="shared" si="0"/>
        <v>8</v>
      </c>
      <c r="B15" s="598" t="s">
        <v>5</v>
      </c>
      <c r="C15" s="599"/>
      <c r="D15" s="600"/>
      <c r="E15" s="601"/>
      <c r="F15" s="602">
        <f>SUM('LAN, PZTS+VSS'!L198:L209)</f>
        <v>0</v>
      </c>
    </row>
    <row r="16" spans="1:6" ht="16.05" customHeight="1">
      <c r="A16" s="597">
        <f t="shared" si="0"/>
        <v>9</v>
      </c>
      <c r="B16" s="598" t="s">
        <v>2967</v>
      </c>
      <c r="C16" s="599"/>
      <c r="D16" s="603">
        <v>0.05</v>
      </c>
      <c r="E16" s="576">
        <f>SUMIF('LAN, PZTS+VSS'!F5:F154,"m",'LAN, PZTS+VSS'!I5:I154)</f>
        <v>0</v>
      </c>
      <c r="F16" s="602">
        <f>E16*D16</f>
        <v>0</v>
      </c>
    </row>
    <row r="17" spans="1:6" ht="16.05" customHeight="1">
      <c r="A17" s="597">
        <f t="shared" si="0"/>
        <v>10</v>
      </c>
      <c r="B17" s="598" t="s">
        <v>2968</v>
      </c>
      <c r="C17" s="599"/>
      <c r="D17" s="603">
        <v>0.01</v>
      </c>
      <c r="E17" s="576">
        <f>F8+F10+F12</f>
        <v>0</v>
      </c>
      <c r="F17" s="602">
        <f>E17*D17</f>
        <v>0</v>
      </c>
    </row>
    <row r="18" spans="1:6" ht="16.05" customHeight="1">
      <c r="A18" s="597">
        <f t="shared" si="0"/>
        <v>11</v>
      </c>
      <c r="B18" s="598" t="s">
        <v>2969</v>
      </c>
      <c r="C18" s="599"/>
      <c r="D18" s="603">
        <v>5.0000000000000001E-3</v>
      </c>
      <c r="E18" s="576">
        <f>SUM(F8:F17)</f>
        <v>0</v>
      </c>
      <c r="F18" s="602">
        <f>E18*D18</f>
        <v>0</v>
      </c>
    </row>
    <row r="19" spans="1:6" ht="16.05" customHeight="1">
      <c r="A19" s="604">
        <f t="shared" si="0"/>
        <v>12</v>
      </c>
      <c r="B19" s="605" t="s">
        <v>2970</v>
      </c>
      <c r="C19" s="606"/>
      <c r="D19" s="606"/>
      <c r="E19" s="607"/>
      <c r="F19" s="608">
        <f>SUM(F8:F18)</f>
        <v>0</v>
      </c>
    </row>
    <row r="20" spans="1:6" ht="16.05" customHeight="1">
      <c r="A20" s="810" t="s">
        <v>401</v>
      </c>
      <c r="B20" s="810"/>
      <c r="C20" s="810"/>
      <c r="D20" s="810"/>
      <c r="E20" s="810"/>
      <c r="F20" s="810"/>
    </row>
    <row r="21" spans="1:6" ht="16.05" customHeight="1">
      <c r="A21" s="580" t="s">
        <v>2955</v>
      </c>
      <c r="B21" s="815" t="s">
        <v>2960</v>
      </c>
      <c r="C21" s="815"/>
      <c r="D21" s="581" t="s">
        <v>2961</v>
      </c>
      <c r="E21" s="582" t="s">
        <v>2956</v>
      </c>
      <c r="F21" s="583" t="s">
        <v>2957</v>
      </c>
    </row>
    <row r="22" spans="1:6" ht="16.05" customHeight="1">
      <c r="A22" s="584">
        <f>A19+1</f>
        <v>13</v>
      </c>
      <c r="B22" s="585" t="s">
        <v>2374</v>
      </c>
      <c r="C22" s="595"/>
      <c r="D22" s="609">
        <v>0.01</v>
      </c>
      <c r="E22" s="587">
        <f>F8+F10+F12</f>
        <v>0</v>
      </c>
      <c r="F22" s="589">
        <f>D22*E22</f>
        <v>0</v>
      </c>
    </row>
    <row r="23" spans="1:6" ht="16.05" customHeight="1">
      <c r="A23" s="597">
        <f t="shared" ref="A23:A34" si="1">A22+1</f>
        <v>14</v>
      </c>
      <c r="B23" s="598" t="s">
        <v>170</v>
      </c>
      <c r="C23" s="574"/>
      <c r="D23" s="603">
        <v>5.0000000000000001E-3</v>
      </c>
      <c r="E23" s="576">
        <f>SUM(F8:F18)</f>
        <v>0</v>
      </c>
      <c r="F23" s="602">
        <f>E23*D23</f>
        <v>0</v>
      </c>
    </row>
    <row r="24" spans="1:6" ht="16.05" customHeight="1">
      <c r="A24" s="597">
        <f t="shared" si="1"/>
        <v>15</v>
      </c>
      <c r="B24" s="598" t="s">
        <v>2971</v>
      </c>
      <c r="C24" s="574"/>
      <c r="D24" s="603">
        <v>8.0000000000000002E-3</v>
      </c>
      <c r="E24" s="576">
        <f>SUM(F8:F18)</f>
        <v>0</v>
      </c>
      <c r="F24" s="602">
        <f>E24*D24</f>
        <v>0</v>
      </c>
    </row>
    <row r="25" spans="1:6" ht="16.05" customHeight="1">
      <c r="A25" s="597">
        <f t="shared" si="1"/>
        <v>16</v>
      </c>
      <c r="B25" s="598" t="s">
        <v>407</v>
      </c>
      <c r="C25" s="574"/>
      <c r="D25" s="574"/>
      <c r="E25" s="576"/>
      <c r="F25" s="610">
        <v>0</v>
      </c>
    </row>
    <row r="26" spans="1:6" ht="16.05" customHeight="1">
      <c r="A26" s="597">
        <f t="shared" si="1"/>
        <v>17</v>
      </c>
      <c r="B26" s="598" t="s">
        <v>2972</v>
      </c>
      <c r="C26" s="574"/>
      <c r="D26" s="574"/>
      <c r="E26" s="576"/>
      <c r="F26" s="610">
        <v>0</v>
      </c>
    </row>
    <row r="27" spans="1:6" ht="16.05" customHeight="1">
      <c r="A27" s="597">
        <f t="shared" si="1"/>
        <v>18</v>
      </c>
      <c r="B27" s="598" t="s">
        <v>2973</v>
      </c>
      <c r="C27" s="574"/>
      <c r="D27" s="574"/>
      <c r="E27" s="576"/>
      <c r="F27" s="610">
        <v>0</v>
      </c>
    </row>
    <row r="28" spans="1:6" ht="16.05" customHeight="1">
      <c r="A28" s="597">
        <f t="shared" si="1"/>
        <v>19</v>
      </c>
      <c r="B28" s="598" t="s">
        <v>2974</v>
      </c>
      <c r="C28" s="574"/>
      <c r="D28" s="574"/>
      <c r="E28" s="576"/>
      <c r="F28" s="610">
        <v>0</v>
      </c>
    </row>
    <row r="29" spans="1:6" ht="16.05" customHeight="1">
      <c r="A29" s="597">
        <f t="shared" si="1"/>
        <v>20</v>
      </c>
      <c r="B29" s="598" t="s">
        <v>2975</v>
      </c>
      <c r="C29" s="574"/>
      <c r="D29" s="574"/>
      <c r="E29" s="576"/>
      <c r="F29" s="610">
        <v>0</v>
      </c>
    </row>
    <row r="30" spans="1:6" ht="16.05" customHeight="1">
      <c r="A30" s="597">
        <f t="shared" si="1"/>
        <v>21</v>
      </c>
      <c r="B30" s="598" t="s">
        <v>2976</v>
      </c>
      <c r="C30" s="574"/>
      <c r="D30" s="574"/>
      <c r="E30" s="576"/>
      <c r="F30" s="610">
        <v>0</v>
      </c>
    </row>
    <row r="31" spans="1:6" ht="31.05" customHeight="1">
      <c r="A31" s="597">
        <f t="shared" si="1"/>
        <v>22</v>
      </c>
      <c r="B31" s="816" t="s">
        <v>2977</v>
      </c>
      <c r="C31" s="816"/>
      <c r="D31" s="574"/>
      <c r="E31" s="576"/>
      <c r="F31" s="610">
        <v>0</v>
      </c>
    </row>
    <row r="32" spans="1:6" ht="16.05" customHeight="1">
      <c r="A32" s="597">
        <f t="shared" si="1"/>
        <v>23</v>
      </c>
      <c r="B32" s="598" t="s">
        <v>2978</v>
      </c>
      <c r="C32" s="574"/>
      <c r="D32" s="574"/>
      <c r="E32" s="576"/>
      <c r="F32" s="610">
        <v>0</v>
      </c>
    </row>
    <row r="33" spans="1:6" ht="16.05" customHeight="1">
      <c r="A33" s="597">
        <f>A32+1</f>
        <v>24</v>
      </c>
      <c r="B33" s="598" t="s">
        <v>2979</v>
      </c>
      <c r="C33" s="574"/>
      <c r="D33" s="574"/>
      <c r="E33" s="574"/>
      <c r="F33" s="610">
        <v>0</v>
      </c>
    </row>
    <row r="34" spans="1:6" ht="16.05" customHeight="1">
      <c r="A34" s="604">
        <f t="shared" si="1"/>
        <v>25</v>
      </c>
      <c r="B34" s="605" t="s">
        <v>2980</v>
      </c>
      <c r="C34" s="607"/>
      <c r="D34" s="607"/>
      <c r="E34" s="607"/>
      <c r="F34" s="608">
        <f>SUM(F22:F33)</f>
        <v>0</v>
      </c>
    </row>
    <row r="35" spans="1:6" ht="16.05" customHeight="1">
      <c r="A35" s="810" t="s">
        <v>2981</v>
      </c>
      <c r="B35" s="810"/>
      <c r="C35" s="810"/>
      <c r="D35" s="810"/>
      <c r="E35" s="810"/>
      <c r="F35" s="810"/>
    </row>
    <row r="36" spans="1:6" ht="16.05" customHeight="1">
      <c r="A36" s="611" t="s">
        <v>2982</v>
      </c>
      <c r="B36" s="612"/>
      <c r="C36" s="613"/>
      <c r="D36" s="614"/>
      <c r="E36" s="614"/>
      <c r="F36" s="615">
        <f>F34+F19</f>
        <v>0</v>
      </c>
    </row>
    <row r="37" spans="1:6" ht="16.05" customHeight="1">
      <c r="A37" s="574"/>
      <c r="B37" s="574"/>
      <c r="C37" s="574"/>
      <c r="D37" s="574"/>
      <c r="E37" s="574"/>
      <c r="F37" s="574"/>
    </row>
    <row r="38" spans="1:6" ht="13.8"/>
    <row r="39" spans="1:6" ht="21">
      <c r="A39" s="811" t="s">
        <v>2983</v>
      </c>
      <c r="B39" s="811"/>
      <c r="C39" s="811"/>
      <c r="D39" s="811"/>
      <c r="E39" s="811"/>
      <c r="F39" s="811"/>
    </row>
    <row r="41" spans="1:6" ht="16.5" customHeight="1">
      <c r="A41" s="575"/>
      <c r="B41" s="616"/>
      <c r="C41" s="617"/>
      <c r="D41" s="618"/>
      <c r="E41" s="576"/>
      <c r="F41" s="576"/>
    </row>
    <row r="42" spans="1:6" ht="16.5" customHeight="1">
      <c r="A42" s="619" t="s">
        <v>2984</v>
      </c>
      <c r="B42" s="616"/>
      <c r="C42" s="617"/>
      <c r="D42" s="618"/>
      <c r="E42" s="576"/>
      <c r="F42" s="576"/>
    </row>
    <row r="43" spans="1:6" ht="16.5" customHeight="1">
      <c r="A43" s="619" t="s">
        <v>2985</v>
      </c>
      <c r="B43" s="616"/>
      <c r="C43" s="617"/>
      <c r="D43" s="618"/>
      <c r="E43" s="576"/>
      <c r="F43" s="576"/>
    </row>
    <row r="44" spans="1:6" ht="16.5" customHeight="1">
      <c r="A44" s="619" t="s">
        <v>2986</v>
      </c>
      <c r="B44" s="616"/>
      <c r="C44" s="617"/>
      <c r="D44" s="618"/>
      <c r="E44" s="576"/>
      <c r="F44" s="576"/>
    </row>
    <row r="45" spans="1:6" ht="16.05" customHeight="1">
      <c r="A45" s="619" t="s">
        <v>2987</v>
      </c>
      <c r="B45" s="616"/>
      <c r="C45" s="617"/>
      <c r="D45" s="618"/>
      <c r="E45" s="576"/>
      <c r="F45" s="576"/>
    </row>
    <row r="46" spans="1:6" ht="25.05" customHeight="1">
      <c r="A46" s="812" t="s">
        <v>2988</v>
      </c>
      <c r="B46" s="812"/>
      <c r="C46" s="812"/>
      <c r="D46" s="812"/>
      <c r="E46" s="812"/>
      <c r="F46" s="812"/>
    </row>
    <row r="47" spans="1:6" ht="16.5" customHeight="1">
      <c r="A47" s="575"/>
      <c r="B47" s="616"/>
      <c r="C47" s="617"/>
      <c r="D47" s="618"/>
      <c r="E47" s="576"/>
      <c r="F47" s="576"/>
    </row>
    <row r="48" spans="1:6" ht="16.5" customHeight="1">
      <c r="A48" s="575"/>
      <c r="B48" s="616"/>
      <c r="C48" s="617"/>
      <c r="D48" s="618"/>
      <c r="E48" s="576"/>
      <c r="F48" s="576"/>
    </row>
    <row r="49" spans="1:6" ht="16.5" customHeight="1">
      <c r="A49" s="575"/>
      <c r="B49" s="616"/>
      <c r="C49" s="617"/>
      <c r="D49" s="618"/>
      <c r="E49" s="576"/>
      <c r="F49" s="576"/>
    </row>
    <row r="50" spans="1:6" ht="16.5" customHeight="1">
      <c r="A50" s="575"/>
      <c r="B50" s="616"/>
      <c r="C50" s="617"/>
      <c r="D50" s="618"/>
      <c r="E50" s="576"/>
      <c r="F50" s="576"/>
    </row>
    <row r="51" spans="1:6" ht="16.5" customHeight="1">
      <c r="A51" s="575"/>
      <c r="B51" s="616"/>
      <c r="C51" s="617"/>
      <c r="D51" s="618"/>
      <c r="E51" s="576"/>
      <c r="F51" s="576"/>
    </row>
    <row r="52" spans="1:6" ht="16.5" customHeight="1">
      <c r="A52" s="575"/>
      <c r="B52" s="616"/>
      <c r="C52" s="617"/>
      <c r="D52" s="618"/>
      <c r="E52" s="576"/>
      <c r="F52" s="576"/>
    </row>
  </sheetData>
  <sheetProtection selectLockedCells="1" selectUnlockedCells="1"/>
  <mergeCells count="15">
    <mergeCell ref="B7:C7"/>
    <mergeCell ref="A1:B1"/>
    <mergeCell ref="A2:B2"/>
    <mergeCell ref="A3:B3"/>
    <mergeCell ref="A5:F5"/>
    <mergeCell ref="A6:F6"/>
    <mergeCell ref="A35:F35"/>
    <mergeCell ref="A39:F39"/>
    <mergeCell ref="A46:F46"/>
    <mergeCell ref="B8:B9"/>
    <mergeCell ref="B10:B11"/>
    <mergeCell ref="B12:B13"/>
    <mergeCell ref="A20:F20"/>
    <mergeCell ref="B21:C21"/>
    <mergeCell ref="B31:C31"/>
  </mergeCells>
  <conditionalFormatting sqref="D16:D18">
    <cfRule type="containsBlanks" dxfId="75" priority="3">
      <formula>LEN(TRIM(D16))=0</formula>
    </cfRule>
  </conditionalFormatting>
  <conditionalFormatting sqref="D22:D24">
    <cfRule type="containsBlanks" dxfId="74" priority="2">
      <formula>LEN(TRIM(D22))=0</formula>
    </cfRule>
  </conditionalFormatting>
  <conditionalFormatting sqref="F25:F33">
    <cfRule type="containsBlanks" dxfId="73" priority="1">
      <formula>LEN(TRIM(F25))=0</formula>
    </cfRule>
  </conditionalFormatting>
  <pageMargins left="0.78749999999999998" right="0.78749999999999998" top="0.78749999999999998" bottom="0.78749999999999998" header="0.51180555555555551" footer="0.51180555555555551"/>
  <pageSetup paperSize="9" scale="66" firstPageNumber="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12EB-F17C-4B2A-8DFC-3BE120C66401}">
  <sheetPr>
    <pageSetUpPr fitToPage="1"/>
  </sheetPr>
  <dimension ref="A1:L213"/>
  <sheetViews>
    <sheetView zoomScaleNormal="100" zoomScalePageLayoutView="130" workbookViewId="0">
      <pane ySplit="3" topLeftCell="A194" activePane="bottomLeft" state="frozen"/>
      <selection activeCell="D118" sqref="D118"/>
      <selection pane="bottomLeft" activeCell="J5" sqref="J5:J209"/>
    </sheetView>
  </sheetViews>
  <sheetFormatPr defaultColWidth="10.44140625" defaultRowHeight="13.8"/>
  <cols>
    <col min="1" max="1" width="4.44140625" style="620" customWidth="1"/>
    <col min="2" max="3" width="14.44140625" style="620" customWidth="1"/>
    <col min="4" max="4" width="55" style="620" customWidth="1"/>
    <col min="5" max="5" width="4.77734375" style="620" bestFit="1" customWidth="1"/>
    <col min="6" max="6" width="4.33203125" style="620" customWidth="1"/>
    <col min="7" max="7" width="6" style="620" customWidth="1"/>
    <col min="8" max="11" width="11.44140625" style="620" customWidth="1"/>
    <col min="12" max="12" width="17.6640625" style="620" bestFit="1" customWidth="1"/>
    <col min="13" max="13" width="2.109375" style="620" customWidth="1"/>
    <col min="14" max="16384" width="10.44140625" style="620"/>
  </cols>
  <sheetData>
    <row r="1" spans="1:12" ht="22.8">
      <c r="A1" s="820" t="s">
        <v>2989</v>
      </c>
      <c r="B1" s="820"/>
      <c r="C1" s="820"/>
      <c r="D1" s="820"/>
      <c r="E1" s="820"/>
      <c r="F1" s="820"/>
      <c r="G1" s="820"/>
      <c r="H1" s="820"/>
      <c r="I1" s="820"/>
      <c r="J1" s="820"/>
      <c r="K1" s="820"/>
      <c r="L1" s="820"/>
    </row>
    <row r="2" spans="1:12">
      <c r="A2" s="821" t="s">
        <v>2990</v>
      </c>
      <c r="B2" s="822"/>
      <c r="C2" s="822"/>
      <c r="D2" s="822"/>
      <c r="E2" s="822"/>
      <c r="F2" s="822"/>
      <c r="G2" s="823"/>
      <c r="H2" s="824" t="s">
        <v>439</v>
      </c>
      <c r="I2" s="825"/>
      <c r="J2" s="826" t="s">
        <v>2963</v>
      </c>
      <c r="K2" s="826"/>
      <c r="L2" s="621" t="s">
        <v>2991</v>
      </c>
    </row>
    <row r="3" spans="1:12">
      <c r="A3" s="622" t="s">
        <v>0</v>
      </c>
      <c r="B3" s="623" t="s">
        <v>2992</v>
      </c>
      <c r="C3" s="624" t="s">
        <v>2993</v>
      </c>
      <c r="D3" s="625" t="s">
        <v>2994</v>
      </c>
      <c r="E3" s="626" t="s">
        <v>2995</v>
      </c>
      <c r="F3" s="627" t="s">
        <v>429</v>
      </c>
      <c r="G3" s="628" t="s">
        <v>2996</v>
      </c>
      <c r="H3" s="629" t="s">
        <v>2997</v>
      </c>
      <c r="I3" s="630" t="s">
        <v>2</v>
      </c>
      <c r="J3" s="631" t="s">
        <v>2997</v>
      </c>
      <c r="K3" s="632" t="s">
        <v>2</v>
      </c>
      <c r="L3" s="633" t="s">
        <v>2</v>
      </c>
    </row>
    <row r="4" spans="1:12">
      <c r="A4" s="634"/>
      <c r="B4" s="634"/>
      <c r="C4" s="635"/>
      <c r="D4" s="636" t="s">
        <v>2998</v>
      </c>
      <c r="E4" s="636"/>
      <c r="F4" s="637"/>
      <c r="G4" s="637"/>
      <c r="H4" s="638"/>
      <c r="I4" s="639"/>
      <c r="J4" s="640"/>
      <c r="K4" s="639"/>
      <c r="L4" s="641"/>
    </row>
    <row r="5" spans="1:12">
      <c r="A5" s="642">
        <v>1</v>
      </c>
      <c r="B5" s="643"/>
      <c r="C5" s="644"/>
      <c r="D5" s="645" t="s">
        <v>2999</v>
      </c>
      <c r="E5" s="646" t="s">
        <v>2964</v>
      </c>
      <c r="F5" s="647" t="s">
        <v>288</v>
      </c>
      <c r="G5" s="648">
        <v>6</v>
      </c>
      <c r="H5" s="649"/>
      <c r="I5" s="650">
        <f>H5*G5</f>
        <v>0</v>
      </c>
      <c r="J5" s="649"/>
      <c r="K5" s="650">
        <f>J5*G5</f>
        <v>0</v>
      </c>
      <c r="L5" s="651">
        <f>K5+I5</f>
        <v>0</v>
      </c>
    </row>
    <row r="6" spans="1:12">
      <c r="A6" s="642">
        <f>A5+1</f>
        <v>2</v>
      </c>
      <c r="B6" s="643"/>
      <c r="C6" s="644"/>
      <c r="D6" s="645" t="s">
        <v>3000</v>
      </c>
      <c r="E6" s="646" t="s">
        <v>2964</v>
      </c>
      <c r="F6" s="647" t="s">
        <v>288</v>
      </c>
      <c r="G6" s="648">
        <v>4</v>
      </c>
      <c r="H6" s="649"/>
      <c r="I6" s="650">
        <f t="shared" ref="I6" si="0">H6*G6</f>
        <v>0</v>
      </c>
      <c r="J6" s="649"/>
      <c r="K6" s="650">
        <f t="shared" ref="K6" si="1">J6*G6</f>
        <v>0</v>
      </c>
      <c r="L6" s="651">
        <f t="shared" ref="L6" si="2">K6+I6</f>
        <v>0</v>
      </c>
    </row>
    <row r="7" spans="1:12">
      <c r="A7" s="634"/>
      <c r="B7" s="634"/>
      <c r="C7" s="635"/>
      <c r="D7" s="636" t="s">
        <v>3001</v>
      </c>
      <c r="E7" s="652"/>
      <c r="F7" s="637"/>
      <c r="G7" s="637"/>
      <c r="H7" s="638"/>
      <c r="I7" s="639"/>
      <c r="J7" s="640"/>
      <c r="K7" s="639"/>
      <c r="L7" s="641"/>
    </row>
    <row r="8" spans="1:12" ht="40.799999999999997">
      <c r="A8" s="642">
        <f>A6+1</f>
        <v>3</v>
      </c>
      <c r="B8" s="653"/>
      <c r="C8" s="654"/>
      <c r="D8" s="645" t="s">
        <v>3002</v>
      </c>
      <c r="E8" s="646" t="s">
        <v>2964</v>
      </c>
      <c r="F8" s="647" t="s">
        <v>288</v>
      </c>
      <c r="G8" s="648">
        <v>130</v>
      </c>
      <c r="H8" s="649"/>
      <c r="I8" s="650">
        <f t="shared" ref="I8:I12" si="3">H8*G8</f>
        <v>0</v>
      </c>
      <c r="J8" s="649"/>
      <c r="K8" s="650">
        <f t="shared" ref="K8:K12" si="4">J8*G8</f>
        <v>0</v>
      </c>
      <c r="L8" s="651">
        <f t="shared" ref="L8:L12" si="5">K8+I8</f>
        <v>0</v>
      </c>
    </row>
    <row r="9" spans="1:12" ht="20.399999999999999">
      <c r="A9" s="642">
        <f>A8+1</f>
        <v>4</v>
      </c>
      <c r="B9" s="653"/>
      <c r="C9" s="654"/>
      <c r="D9" s="645" t="s">
        <v>3003</v>
      </c>
      <c r="E9" s="646" t="s">
        <v>2964</v>
      </c>
      <c r="F9" s="647" t="s">
        <v>288</v>
      </c>
      <c r="G9" s="648">
        <v>2</v>
      </c>
      <c r="H9" s="649"/>
      <c r="I9" s="650">
        <f t="shared" si="3"/>
        <v>0</v>
      </c>
      <c r="J9" s="649"/>
      <c r="K9" s="650">
        <f t="shared" si="4"/>
        <v>0</v>
      </c>
      <c r="L9" s="651">
        <f t="shared" si="5"/>
        <v>0</v>
      </c>
    </row>
    <row r="10" spans="1:12" ht="13.05" customHeight="1">
      <c r="A10" s="642">
        <f>A9+1</f>
        <v>5</v>
      </c>
      <c r="B10" s="643"/>
      <c r="C10" s="644"/>
      <c r="D10" s="645" t="s">
        <v>3004</v>
      </c>
      <c r="E10" s="646" t="s">
        <v>2964</v>
      </c>
      <c r="F10" s="647" t="s">
        <v>288</v>
      </c>
      <c r="G10" s="648">
        <v>2</v>
      </c>
      <c r="H10" s="649"/>
      <c r="I10" s="650">
        <f t="shared" si="3"/>
        <v>0</v>
      </c>
      <c r="J10" s="649"/>
      <c r="K10" s="650">
        <f t="shared" si="4"/>
        <v>0</v>
      </c>
      <c r="L10" s="651">
        <f t="shared" si="5"/>
        <v>0</v>
      </c>
    </row>
    <row r="11" spans="1:12" ht="13.05" customHeight="1">
      <c r="A11" s="642">
        <f t="shared" ref="A11:A12" si="6">A10+1</f>
        <v>6</v>
      </c>
      <c r="B11" s="643"/>
      <c r="C11" s="644"/>
      <c r="D11" s="645" t="s">
        <v>3005</v>
      </c>
      <c r="E11" s="646" t="s">
        <v>2964</v>
      </c>
      <c r="F11" s="647" t="s">
        <v>49</v>
      </c>
      <c r="G11" s="648">
        <v>1</v>
      </c>
      <c r="H11" s="649"/>
      <c r="I11" s="650">
        <f t="shared" si="3"/>
        <v>0</v>
      </c>
      <c r="J11" s="649"/>
      <c r="K11" s="650">
        <f t="shared" si="4"/>
        <v>0</v>
      </c>
      <c r="L11" s="651">
        <f t="shared" si="5"/>
        <v>0</v>
      </c>
    </row>
    <row r="12" spans="1:12" ht="13.05" customHeight="1">
      <c r="A12" s="642">
        <f t="shared" si="6"/>
        <v>7</v>
      </c>
      <c r="B12" s="643"/>
      <c r="C12" s="644"/>
      <c r="D12" s="645" t="s">
        <v>3006</v>
      </c>
      <c r="E12" s="646" t="s">
        <v>2964</v>
      </c>
      <c r="F12" s="647" t="s">
        <v>288</v>
      </c>
      <c r="G12" s="648">
        <v>648</v>
      </c>
      <c r="H12" s="649"/>
      <c r="I12" s="650">
        <f t="shared" si="3"/>
        <v>0</v>
      </c>
      <c r="J12" s="649"/>
      <c r="K12" s="650">
        <f t="shared" si="4"/>
        <v>0</v>
      </c>
      <c r="L12" s="651">
        <f t="shared" si="5"/>
        <v>0</v>
      </c>
    </row>
    <row r="13" spans="1:12">
      <c r="A13" s="634"/>
      <c r="B13" s="634"/>
      <c r="C13" s="635"/>
      <c r="D13" s="636" t="s">
        <v>3007</v>
      </c>
      <c r="E13" s="652"/>
      <c r="F13" s="637"/>
      <c r="G13" s="637"/>
      <c r="H13" s="638"/>
      <c r="I13" s="639"/>
      <c r="J13" s="640"/>
      <c r="K13" s="639"/>
      <c r="L13" s="641"/>
    </row>
    <row r="14" spans="1:12" ht="20.399999999999999">
      <c r="A14" s="642">
        <f>A12+1</f>
        <v>8</v>
      </c>
      <c r="B14" s="643"/>
      <c r="C14" s="644"/>
      <c r="D14" s="645" t="s">
        <v>3008</v>
      </c>
      <c r="E14" s="646" t="s">
        <v>2964</v>
      </c>
      <c r="F14" s="647" t="s">
        <v>288</v>
      </c>
      <c r="G14" s="648">
        <v>30</v>
      </c>
      <c r="H14" s="649"/>
      <c r="I14" s="650">
        <f t="shared" ref="I14:I24" si="7">H14*G14</f>
        <v>0</v>
      </c>
      <c r="J14" s="649"/>
      <c r="K14" s="650">
        <f t="shared" ref="K14:K24" si="8">J14*G14</f>
        <v>0</v>
      </c>
      <c r="L14" s="651">
        <f t="shared" ref="L14:L24" si="9">K14+I14</f>
        <v>0</v>
      </c>
    </row>
    <row r="15" spans="1:12" ht="20.399999999999999">
      <c r="A15" s="642">
        <f>A14+1</f>
        <v>9</v>
      </c>
      <c r="B15" s="643"/>
      <c r="C15" s="644"/>
      <c r="D15" s="645" t="s">
        <v>3009</v>
      </c>
      <c r="E15" s="646" t="s">
        <v>2964</v>
      </c>
      <c r="F15" s="647" t="s">
        <v>288</v>
      </c>
      <c r="G15" s="648">
        <v>320</v>
      </c>
      <c r="H15" s="649"/>
      <c r="I15" s="650">
        <f t="shared" si="7"/>
        <v>0</v>
      </c>
      <c r="J15" s="649"/>
      <c r="K15" s="650">
        <f t="shared" si="8"/>
        <v>0</v>
      </c>
      <c r="L15" s="651">
        <f t="shared" si="9"/>
        <v>0</v>
      </c>
    </row>
    <row r="16" spans="1:12" ht="37.049999999999997" customHeight="1">
      <c r="A16" s="642">
        <f t="shared" ref="A16:A24" si="10">A15+1</f>
        <v>10</v>
      </c>
      <c r="B16" s="643"/>
      <c r="C16" s="644"/>
      <c r="D16" s="645" t="s">
        <v>3010</v>
      </c>
      <c r="E16" s="646" t="s">
        <v>2964</v>
      </c>
      <c r="F16" s="647" t="s">
        <v>288</v>
      </c>
      <c r="G16" s="648">
        <v>180</v>
      </c>
      <c r="H16" s="649"/>
      <c r="I16" s="650">
        <f t="shared" si="7"/>
        <v>0</v>
      </c>
      <c r="J16" s="649"/>
      <c r="K16" s="650">
        <f t="shared" si="8"/>
        <v>0</v>
      </c>
      <c r="L16" s="651">
        <f t="shared" si="9"/>
        <v>0</v>
      </c>
    </row>
    <row r="17" spans="1:12" ht="37.049999999999997" customHeight="1">
      <c r="A17" s="642">
        <f t="shared" si="10"/>
        <v>11</v>
      </c>
      <c r="B17" s="643"/>
      <c r="C17" s="644"/>
      <c r="D17" s="645" t="s">
        <v>3011</v>
      </c>
      <c r="E17" s="646" t="s">
        <v>2964</v>
      </c>
      <c r="F17" s="647" t="s">
        <v>288</v>
      </c>
      <c r="G17" s="648">
        <v>20</v>
      </c>
      <c r="H17" s="649"/>
      <c r="I17" s="650">
        <f t="shared" si="7"/>
        <v>0</v>
      </c>
      <c r="J17" s="649"/>
      <c r="K17" s="650">
        <f t="shared" si="8"/>
        <v>0</v>
      </c>
      <c r="L17" s="651">
        <f t="shared" si="9"/>
        <v>0</v>
      </c>
    </row>
    <row r="18" spans="1:12" ht="20.399999999999999">
      <c r="A18" s="642">
        <f t="shared" si="10"/>
        <v>12</v>
      </c>
      <c r="B18" s="643"/>
      <c r="C18" s="644"/>
      <c r="D18" s="645" t="s">
        <v>3012</v>
      </c>
      <c r="E18" s="646" t="s">
        <v>2964</v>
      </c>
      <c r="F18" s="647" t="s">
        <v>288</v>
      </c>
      <c r="G18" s="648">
        <v>54</v>
      </c>
      <c r="H18" s="649"/>
      <c r="I18" s="650">
        <f t="shared" si="7"/>
        <v>0</v>
      </c>
      <c r="J18" s="649"/>
      <c r="K18" s="650">
        <f t="shared" si="8"/>
        <v>0</v>
      </c>
      <c r="L18" s="651">
        <f t="shared" si="9"/>
        <v>0</v>
      </c>
    </row>
    <row r="19" spans="1:12" ht="34.049999999999997" customHeight="1">
      <c r="A19" s="642">
        <f t="shared" si="10"/>
        <v>13</v>
      </c>
      <c r="B19" s="643"/>
      <c r="C19" s="644"/>
      <c r="D19" s="645" t="s">
        <v>3013</v>
      </c>
      <c r="E19" s="646" t="s">
        <v>2964</v>
      </c>
      <c r="F19" s="647" t="s">
        <v>288</v>
      </c>
      <c r="G19" s="648">
        <v>24</v>
      </c>
      <c r="H19" s="649"/>
      <c r="I19" s="650">
        <f t="shared" si="7"/>
        <v>0</v>
      </c>
      <c r="J19" s="649"/>
      <c r="K19" s="650">
        <f t="shared" si="8"/>
        <v>0</v>
      </c>
      <c r="L19" s="651">
        <f t="shared" si="9"/>
        <v>0</v>
      </c>
    </row>
    <row r="20" spans="1:12" ht="30.6">
      <c r="A20" s="642">
        <f t="shared" si="10"/>
        <v>14</v>
      </c>
      <c r="B20" s="643"/>
      <c r="C20" s="644"/>
      <c r="D20" s="645" t="s">
        <v>3011</v>
      </c>
      <c r="E20" s="646" t="s">
        <v>2964</v>
      </c>
      <c r="F20" s="647" t="s">
        <v>288</v>
      </c>
      <c r="G20" s="648">
        <v>5</v>
      </c>
      <c r="H20" s="649"/>
      <c r="I20" s="650">
        <f t="shared" si="7"/>
        <v>0</v>
      </c>
      <c r="J20" s="649"/>
      <c r="K20" s="650">
        <f t="shared" si="8"/>
        <v>0</v>
      </c>
      <c r="L20" s="651">
        <f t="shared" si="9"/>
        <v>0</v>
      </c>
    </row>
    <row r="21" spans="1:12">
      <c r="A21" s="642">
        <f t="shared" si="10"/>
        <v>15</v>
      </c>
      <c r="B21" s="643"/>
      <c r="C21" s="644"/>
      <c r="D21" s="645" t="s">
        <v>3014</v>
      </c>
      <c r="E21" s="646" t="s">
        <v>2964</v>
      </c>
      <c r="F21" s="647" t="s">
        <v>288</v>
      </c>
      <c r="G21" s="648">
        <v>40</v>
      </c>
      <c r="H21" s="649"/>
      <c r="I21" s="650">
        <f t="shared" si="7"/>
        <v>0</v>
      </c>
      <c r="J21" s="649"/>
      <c r="K21" s="650">
        <f t="shared" si="8"/>
        <v>0</v>
      </c>
      <c r="L21" s="651">
        <f t="shared" si="9"/>
        <v>0</v>
      </c>
    </row>
    <row r="22" spans="1:12">
      <c r="A22" s="642">
        <f t="shared" si="10"/>
        <v>16</v>
      </c>
      <c r="B22" s="643"/>
      <c r="C22" s="644"/>
      <c r="D22" s="645" t="s">
        <v>3015</v>
      </c>
      <c r="E22" s="646" t="s">
        <v>2964</v>
      </c>
      <c r="F22" s="647" t="s">
        <v>49</v>
      </c>
      <c r="G22" s="648">
        <v>2</v>
      </c>
      <c r="H22" s="649"/>
      <c r="I22" s="650">
        <f t="shared" si="7"/>
        <v>0</v>
      </c>
      <c r="J22" s="649"/>
      <c r="K22" s="650">
        <f t="shared" si="8"/>
        <v>0</v>
      </c>
      <c r="L22" s="651">
        <f t="shared" si="9"/>
        <v>0</v>
      </c>
    </row>
    <row r="23" spans="1:12">
      <c r="A23" s="642">
        <f t="shared" si="10"/>
        <v>17</v>
      </c>
      <c r="B23" s="643"/>
      <c r="C23" s="644"/>
      <c r="D23" s="645" t="s">
        <v>3016</v>
      </c>
      <c r="E23" s="646" t="s">
        <v>2964</v>
      </c>
      <c r="F23" s="647" t="s">
        <v>49</v>
      </c>
      <c r="G23" s="648">
        <v>4</v>
      </c>
      <c r="H23" s="649"/>
      <c r="I23" s="650">
        <f t="shared" si="7"/>
        <v>0</v>
      </c>
      <c r="J23" s="649"/>
      <c r="K23" s="650">
        <f t="shared" si="8"/>
        <v>0</v>
      </c>
      <c r="L23" s="651">
        <f t="shared" si="9"/>
        <v>0</v>
      </c>
    </row>
    <row r="24" spans="1:12">
      <c r="A24" s="642">
        <f t="shared" si="10"/>
        <v>18</v>
      </c>
      <c r="B24" s="643"/>
      <c r="C24" s="644"/>
      <c r="D24" s="645" t="s">
        <v>3017</v>
      </c>
      <c r="E24" s="646" t="s">
        <v>2964</v>
      </c>
      <c r="F24" s="647" t="s">
        <v>49</v>
      </c>
      <c r="G24" s="648">
        <v>4</v>
      </c>
      <c r="H24" s="649"/>
      <c r="I24" s="650">
        <f t="shared" si="7"/>
        <v>0</v>
      </c>
      <c r="J24" s="649"/>
      <c r="K24" s="650">
        <f t="shared" si="8"/>
        <v>0</v>
      </c>
      <c r="L24" s="651">
        <f t="shared" si="9"/>
        <v>0</v>
      </c>
    </row>
    <row r="25" spans="1:12">
      <c r="A25" s="634"/>
      <c r="B25" s="634"/>
      <c r="C25" s="635"/>
      <c r="D25" s="636" t="s">
        <v>3018</v>
      </c>
      <c r="E25" s="652"/>
      <c r="F25" s="637"/>
      <c r="G25" s="637"/>
      <c r="H25" s="638"/>
      <c r="I25" s="639"/>
      <c r="J25" s="640"/>
      <c r="K25" s="639"/>
      <c r="L25" s="641"/>
    </row>
    <row r="26" spans="1:12" ht="13.05" customHeight="1">
      <c r="A26" s="642">
        <f>A24+1</f>
        <v>19</v>
      </c>
      <c r="B26" s="643"/>
      <c r="C26" s="644"/>
      <c r="D26" s="645" t="s">
        <v>3019</v>
      </c>
      <c r="E26" s="646" t="s">
        <v>2964</v>
      </c>
      <c r="F26" s="647" t="s">
        <v>49</v>
      </c>
      <c r="G26" s="648">
        <v>3</v>
      </c>
      <c r="H26" s="649"/>
      <c r="I26" s="650">
        <f t="shared" ref="I26:I31" si="11">H26*G26</f>
        <v>0</v>
      </c>
      <c r="J26" s="649"/>
      <c r="K26" s="650">
        <f t="shared" ref="K26:K31" si="12">J26*G26</f>
        <v>0</v>
      </c>
      <c r="L26" s="651">
        <f t="shared" ref="L26:L31" si="13">K26+I26</f>
        <v>0</v>
      </c>
    </row>
    <row r="27" spans="1:12" ht="13.05" customHeight="1">
      <c r="A27" s="642">
        <f>A26+1</f>
        <v>20</v>
      </c>
      <c r="B27" s="643"/>
      <c r="C27" s="644"/>
      <c r="D27" s="645" t="s">
        <v>3020</v>
      </c>
      <c r="E27" s="646" t="s">
        <v>2964</v>
      </c>
      <c r="F27" s="647" t="s">
        <v>49</v>
      </c>
      <c r="G27" s="648">
        <v>3</v>
      </c>
      <c r="H27" s="649"/>
      <c r="I27" s="650">
        <f t="shared" si="11"/>
        <v>0</v>
      </c>
      <c r="J27" s="649"/>
      <c r="K27" s="650">
        <f t="shared" si="12"/>
        <v>0</v>
      </c>
      <c r="L27" s="651">
        <f t="shared" si="13"/>
        <v>0</v>
      </c>
    </row>
    <row r="28" spans="1:12" ht="13.05" customHeight="1">
      <c r="A28" s="642">
        <f t="shared" ref="A28:A31" si="14">A27+1</f>
        <v>21</v>
      </c>
      <c r="B28" s="643"/>
      <c r="C28" s="644"/>
      <c r="D28" s="645" t="s">
        <v>3021</v>
      </c>
      <c r="E28" s="646" t="s">
        <v>2964</v>
      </c>
      <c r="F28" s="647" t="s">
        <v>49</v>
      </c>
      <c r="G28" s="648">
        <v>3</v>
      </c>
      <c r="H28" s="649"/>
      <c r="I28" s="650">
        <f t="shared" si="11"/>
        <v>0</v>
      </c>
      <c r="J28" s="649"/>
      <c r="K28" s="650">
        <f t="shared" si="12"/>
        <v>0</v>
      </c>
      <c r="L28" s="651">
        <f t="shared" si="13"/>
        <v>0</v>
      </c>
    </row>
    <row r="29" spans="1:12" ht="13.05" customHeight="1">
      <c r="A29" s="642">
        <f t="shared" si="14"/>
        <v>22</v>
      </c>
      <c r="B29" s="643"/>
      <c r="C29" s="644"/>
      <c r="D29" s="645" t="s">
        <v>3022</v>
      </c>
      <c r="E29" s="646" t="s">
        <v>2964</v>
      </c>
      <c r="F29" s="647" t="s">
        <v>49</v>
      </c>
      <c r="G29" s="648">
        <v>3</v>
      </c>
      <c r="H29" s="649"/>
      <c r="I29" s="650">
        <f t="shared" si="11"/>
        <v>0</v>
      </c>
      <c r="J29" s="649"/>
      <c r="K29" s="650">
        <f t="shared" si="12"/>
        <v>0</v>
      </c>
      <c r="L29" s="651">
        <f t="shared" si="13"/>
        <v>0</v>
      </c>
    </row>
    <row r="30" spans="1:12" ht="13.05" customHeight="1">
      <c r="A30" s="642">
        <f t="shared" si="14"/>
        <v>23</v>
      </c>
      <c r="B30" s="643"/>
      <c r="C30" s="644"/>
      <c r="D30" s="645" t="s">
        <v>3023</v>
      </c>
      <c r="E30" s="646" t="s">
        <v>2964</v>
      </c>
      <c r="F30" s="647" t="s">
        <v>49</v>
      </c>
      <c r="G30" s="648">
        <v>3</v>
      </c>
      <c r="H30" s="649"/>
      <c r="I30" s="650">
        <f t="shared" si="11"/>
        <v>0</v>
      </c>
      <c r="J30" s="649"/>
      <c r="K30" s="650">
        <f t="shared" si="12"/>
        <v>0</v>
      </c>
      <c r="L30" s="651">
        <f t="shared" si="13"/>
        <v>0</v>
      </c>
    </row>
    <row r="31" spans="1:12" ht="13.05" customHeight="1">
      <c r="A31" s="642">
        <f t="shared" si="14"/>
        <v>24</v>
      </c>
      <c r="B31" s="643"/>
      <c r="C31" s="644"/>
      <c r="D31" s="645" t="s">
        <v>3024</v>
      </c>
      <c r="E31" s="646" t="s">
        <v>2964</v>
      </c>
      <c r="F31" s="647" t="s">
        <v>49</v>
      </c>
      <c r="G31" s="648">
        <v>3</v>
      </c>
      <c r="H31" s="649"/>
      <c r="I31" s="650">
        <f t="shared" si="11"/>
        <v>0</v>
      </c>
      <c r="J31" s="649"/>
      <c r="K31" s="650">
        <f t="shared" si="12"/>
        <v>0</v>
      </c>
      <c r="L31" s="651">
        <f t="shared" si="13"/>
        <v>0</v>
      </c>
    </row>
    <row r="32" spans="1:12">
      <c r="A32" s="634"/>
      <c r="B32" s="634"/>
      <c r="C32" s="635"/>
      <c r="D32" s="636" t="s">
        <v>3025</v>
      </c>
      <c r="E32" s="652"/>
      <c r="F32" s="637"/>
      <c r="G32" s="637"/>
      <c r="H32" s="638"/>
      <c r="I32" s="639"/>
      <c r="J32" s="640"/>
      <c r="K32" s="639"/>
      <c r="L32" s="641"/>
    </row>
    <row r="33" spans="1:12" ht="13.05" customHeight="1">
      <c r="A33" s="642">
        <f>A31+1</f>
        <v>25</v>
      </c>
      <c r="B33" s="643"/>
      <c r="C33" s="644"/>
      <c r="D33" s="645" t="s">
        <v>3026</v>
      </c>
      <c r="E33" s="646" t="s">
        <v>2964</v>
      </c>
      <c r="F33" s="647" t="s">
        <v>49</v>
      </c>
      <c r="G33" s="648">
        <v>100</v>
      </c>
      <c r="H33" s="649"/>
      <c r="I33" s="650">
        <f>H33*G33</f>
        <v>0</v>
      </c>
      <c r="J33" s="649"/>
      <c r="K33" s="650">
        <f>J33*G33</f>
        <v>0</v>
      </c>
      <c r="L33" s="651">
        <f>K33+I33</f>
        <v>0</v>
      </c>
    </row>
    <row r="34" spans="1:12" ht="13.05" customHeight="1">
      <c r="A34" s="642">
        <f>A33+1</f>
        <v>26</v>
      </c>
      <c r="B34" s="643"/>
      <c r="C34" s="644"/>
      <c r="D34" s="645" t="s">
        <v>3027</v>
      </c>
      <c r="E34" s="646" t="s">
        <v>2964</v>
      </c>
      <c r="F34" s="647" t="s">
        <v>49</v>
      </c>
      <c r="G34" s="648">
        <v>100</v>
      </c>
      <c r="H34" s="649"/>
      <c r="I34" s="650">
        <f>H34*G34</f>
        <v>0</v>
      </c>
      <c r="J34" s="649"/>
      <c r="K34" s="650">
        <f>J34*G34</f>
        <v>0</v>
      </c>
      <c r="L34" s="651">
        <f>K34+I34</f>
        <v>0</v>
      </c>
    </row>
    <row r="35" spans="1:12" ht="13.05" customHeight="1">
      <c r="A35" s="642">
        <f t="shared" ref="A35:A36" si="15">A34+1</f>
        <v>27</v>
      </c>
      <c r="B35" s="643"/>
      <c r="C35" s="644"/>
      <c r="D35" s="645" t="s">
        <v>3028</v>
      </c>
      <c r="E35" s="646" t="s">
        <v>2964</v>
      </c>
      <c r="F35" s="647" t="s">
        <v>49</v>
      </c>
      <c r="G35" s="648">
        <v>50</v>
      </c>
      <c r="H35" s="649"/>
      <c r="I35" s="650">
        <f>H35*G35</f>
        <v>0</v>
      </c>
      <c r="J35" s="649"/>
      <c r="K35" s="650">
        <f>J35*G35</f>
        <v>0</v>
      </c>
      <c r="L35" s="651">
        <f>K35+I35</f>
        <v>0</v>
      </c>
    </row>
    <row r="36" spans="1:12" ht="13.05" customHeight="1">
      <c r="A36" s="642">
        <f t="shared" si="15"/>
        <v>28</v>
      </c>
      <c r="B36" s="643"/>
      <c r="C36" s="644"/>
      <c r="D36" s="645" t="s">
        <v>3029</v>
      </c>
      <c r="E36" s="646" t="s">
        <v>2964</v>
      </c>
      <c r="F36" s="647" t="s">
        <v>49</v>
      </c>
      <c r="G36" s="648">
        <v>50</v>
      </c>
      <c r="H36" s="649"/>
      <c r="I36" s="650">
        <f>H36*G36</f>
        <v>0</v>
      </c>
      <c r="J36" s="649"/>
      <c r="K36" s="650">
        <f>J36*G36</f>
        <v>0</v>
      </c>
      <c r="L36" s="651">
        <f>K36+I36</f>
        <v>0</v>
      </c>
    </row>
    <row r="37" spans="1:12">
      <c r="A37" s="634"/>
      <c r="B37" s="634"/>
      <c r="C37" s="635"/>
      <c r="D37" s="636" t="s">
        <v>3030</v>
      </c>
      <c r="E37" s="652"/>
      <c r="F37" s="637"/>
      <c r="G37" s="637"/>
      <c r="H37" s="638"/>
      <c r="I37" s="639"/>
      <c r="J37" s="640"/>
      <c r="K37" s="639"/>
      <c r="L37" s="641"/>
    </row>
    <row r="38" spans="1:12" ht="13.05" customHeight="1">
      <c r="A38" s="642">
        <f>A36+1</f>
        <v>29</v>
      </c>
      <c r="B38" s="643"/>
      <c r="C38" s="644"/>
      <c r="D38" s="645" t="s">
        <v>3031</v>
      </c>
      <c r="E38" s="646" t="s">
        <v>2964</v>
      </c>
      <c r="F38" s="647" t="s">
        <v>288</v>
      </c>
      <c r="G38" s="648">
        <v>10</v>
      </c>
      <c r="H38" s="649"/>
      <c r="I38" s="650">
        <f t="shared" ref="I38:I39" si="16">H38*G38</f>
        <v>0</v>
      </c>
      <c r="J38" s="649"/>
      <c r="K38" s="650">
        <f t="shared" ref="K38:K39" si="17">J38*G38</f>
        <v>0</v>
      </c>
      <c r="L38" s="651">
        <f t="shared" ref="L38:L39" si="18">K38+I38</f>
        <v>0</v>
      </c>
    </row>
    <row r="39" spans="1:12" ht="13.05" customHeight="1">
      <c r="A39" s="642">
        <f>A38+1</f>
        <v>30</v>
      </c>
      <c r="B39" s="643"/>
      <c r="C39" s="644"/>
      <c r="D39" s="645" t="s">
        <v>3032</v>
      </c>
      <c r="E39" s="646" t="s">
        <v>2964</v>
      </c>
      <c r="F39" s="647" t="s">
        <v>288</v>
      </c>
      <c r="G39" s="648">
        <v>400</v>
      </c>
      <c r="H39" s="649"/>
      <c r="I39" s="650">
        <f t="shared" si="16"/>
        <v>0</v>
      </c>
      <c r="J39" s="649"/>
      <c r="K39" s="650">
        <f t="shared" si="17"/>
        <v>0</v>
      </c>
      <c r="L39" s="651">
        <f t="shared" si="18"/>
        <v>0</v>
      </c>
    </row>
    <row r="40" spans="1:12">
      <c r="A40" s="634"/>
      <c r="B40" s="634"/>
      <c r="C40" s="635"/>
      <c r="D40" s="636" t="s">
        <v>3033</v>
      </c>
      <c r="E40" s="652"/>
      <c r="F40" s="637"/>
      <c r="G40" s="637"/>
      <c r="H40" s="638"/>
      <c r="I40" s="639"/>
      <c r="J40" s="640"/>
      <c r="K40" s="639"/>
      <c r="L40" s="641"/>
    </row>
    <row r="41" spans="1:12">
      <c r="A41" s="642">
        <f>A39+1</f>
        <v>31</v>
      </c>
      <c r="B41" s="643"/>
      <c r="C41" s="644"/>
      <c r="D41" s="645" t="s">
        <v>3034</v>
      </c>
      <c r="E41" s="646" t="s">
        <v>2964</v>
      </c>
      <c r="F41" s="647" t="s">
        <v>288</v>
      </c>
      <c r="G41" s="648">
        <v>430</v>
      </c>
      <c r="H41" s="649"/>
      <c r="I41" s="650">
        <f>H41*G41</f>
        <v>0</v>
      </c>
      <c r="J41" s="649"/>
      <c r="K41" s="650">
        <f>J41*G41</f>
        <v>0</v>
      </c>
      <c r="L41" s="651">
        <f>K41+I41</f>
        <v>0</v>
      </c>
    </row>
    <row r="42" spans="1:12">
      <c r="A42" s="634"/>
      <c r="B42" s="634"/>
      <c r="C42" s="635"/>
      <c r="D42" s="636" t="s">
        <v>3035</v>
      </c>
      <c r="E42" s="652"/>
      <c r="F42" s="637"/>
      <c r="G42" s="637"/>
      <c r="H42" s="638"/>
      <c r="I42" s="639"/>
      <c r="J42" s="640"/>
      <c r="K42" s="639"/>
      <c r="L42" s="641"/>
    </row>
    <row r="43" spans="1:12" ht="13.05" customHeight="1">
      <c r="A43" s="642">
        <f>A41+1</f>
        <v>32</v>
      </c>
      <c r="B43" s="643"/>
      <c r="C43" s="644"/>
      <c r="D43" s="645" t="s">
        <v>3036</v>
      </c>
      <c r="E43" s="646" t="s">
        <v>2964</v>
      </c>
      <c r="F43" s="647" t="s">
        <v>288</v>
      </c>
      <c r="G43" s="648">
        <v>20</v>
      </c>
      <c r="H43" s="649"/>
      <c r="I43" s="650">
        <f>H43*G43</f>
        <v>0</v>
      </c>
      <c r="J43" s="649"/>
      <c r="K43" s="650">
        <f>J43*G43</f>
        <v>0</v>
      </c>
      <c r="L43" s="651">
        <f>K43+I43</f>
        <v>0</v>
      </c>
    </row>
    <row r="44" spans="1:12" ht="13.05" customHeight="1">
      <c r="A44" s="642">
        <f>A43+1</f>
        <v>33</v>
      </c>
      <c r="B44" s="643"/>
      <c r="C44" s="644"/>
      <c r="D44" s="645" t="s">
        <v>3037</v>
      </c>
      <c r="E44" s="646" t="s">
        <v>2964</v>
      </c>
      <c r="F44" s="647" t="s">
        <v>288</v>
      </c>
      <c r="G44" s="648">
        <v>912</v>
      </c>
      <c r="H44" s="649"/>
      <c r="I44" s="650">
        <f>H44*G44</f>
        <v>0</v>
      </c>
      <c r="J44" s="649"/>
      <c r="K44" s="650">
        <f>J44*G44</f>
        <v>0</v>
      </c>
      <c r="L44" s="651">
        <f>K44+I44</f>
        <v>0</v>
      </c>
    </row>
    <row r="45" spans="1:12">
      <c r="A45" s="634"/>
      <c r="B45" s="634"/>
      <c r="C45" s="635"/>
      <c r="D45" s="636" t="s">
        <v>3038</v>
      </c>
      <c r="E45" s="652"/>
      <c r="F45" s="637"/>
      <c r="G45" s="637"/>
      <c r="H45" s="638"/>
      <c r="I45" s="639"/>
      <c r="J45" s="640"/>
      <c r="K45" s="639"/>
      <c r="L45" s="641"/>
    </row>
    <row r="46" spans="1:12" ht="13.05" customHeight="1">
      <c r="A46" s="642">
        <f>A44+1</f>
        <v>34</v>
      </c>
      <c r="B46" s="643"/>
      <c r="C46" s="644"/>
      <c r="D46" s="645" t="s">
        <v>3039</v>
      </c>
      <c r="E46" s="646" t="s">
        <v>2964</v>
      </c>
      <c r="F46" s="647" t="s">
        <v>288</v>
      </c>
      <c r="G46" s="648">
        <v>200</v>
      </c>
      <c r="H46" s="649"/>
      <c r="I46" s="650">
        <f>H46*G46</f>
        <v>0</v>
      </c>
      <c r="J46" s="649"/>
      <c r="K46" s="650">
        <f>J46*G46</f>
        <v>0</v>
      </c>
      <c r="L46" s="651">
        <f t="shared" ref="L46" si="19">K46+I46</f>
        <v>0</v>
      </c>
    </row>
    <row r="47" spans="1:12" s="655" customFormat="1">
      <c r="A47" s="634"/>
      <c r="B47" s="634"/>
      <c r="C47" s="635"/>
      <c r="D47" s="636" t="s">
        <v>3040</v>
      </c>
      <c r="E47" s="652"/>
      <c r="F47" s="637"/>
      <c r="G47" s="637"/>
      <c r="H47" s="638"/>
      <c r="I47" s="639"/>
      <c r="J47" s="640"/>
      <c r="K47" s="639"/>
      <c r="L47" s="641"/>
    </row>
    <row r="48" spans="1:12" s="655" customFormat="1">
      <c r="A48" s="642">
        <f>A46+1</f>
        <v>35</v>
      </c>
      <c r="B48" s="643"/>
      <c r="C48" s="644"/>
      <c r="D48" s="645" t="s">
        <v>3041</v>
      </c>
      <c r="E48" s="646" t="s">
        <v>2964</v>
      </c>
      <c r="F48" s="647" t="s">
        <v>49</v>
      </c>
      <c r="G48" s="648">
        <v>22</v>
      </c>
      <c r="H48" s="649"/>
      <c r="I48" s="650">
        <f>H48*G48</f>
        <v>0</v>
      </c>
      <c r="J48" s="649"/>
      <c r="K48" s="650">
        <f>J48*G48</f>
        <v>0</v>
      </c>
      <c r="L48" s="651">
        <f t="shared" ref="L48" si="20">K48+I48</f>
        <v>0</v>
      </c>
    </row>
    <row r="49" spans="1:12" s="655" customFormat="1">
      <c r="A49" s="634"/>
      <c r="B49" s="634"/>
      <c r="C49" s="635"/>
      <c r="D49" s="636" t="s">
        <v>3042</v>
      </c>
      <c r="E49" s="652"/>
      <c r="F49" s="637"/>
      <c r="G49" s="637"/>
      <c r="H49" s="638"/>
      <c r="I49" s="639"/>
      <c r="J49" s="640"/>
      <c r="K49" s="639"/>
      <c r="L49" s="641"/>
    </row>
    <row r="50" spans="1:12" s="655" customFormat="1">
      <c r="A50" s="642">
        <f>A48+1</f>
        <v>36</v>
      </c>
      <c r="B50" s="643"/>
      <c r="C50" s="644"/>
      <c r="D50" s="645" t="s">
        <v>3043</v>
      </c>
      <c r="E50" s="646" t="s">
        <v>2964</v>
      </c>
      <c r="F50" s="647" t="s">
        <v>49</v>
      </c>
      <c r="G50" s="648">
        <v>10</v>
      </c>
      <c r="H50" s="649"/>
      <c r="I50" s="650">
        <f>H50*G50</f>
        <v>0</v>
      </c>
      <c r="J50" s="649"/>
      <c r="K50" s="650">
        <f>J50*G50</f>
        <v>0</v>
      </c>
      <c r="L50" s="651">
        <f t="shared" ref="L50" si="21">K50+I50</f>
        <v>0</v>
      </c>
    </row>
    <row r="51" spans="1:12" s="655" customFormat="1">
      <c r="A51" s="634"/>
      <c r="B51" s="634"/>
      <c r="C51" s="635"/>
      <c r="D51" s="636" t="s">
        <v>3044</v>
      </c>
      <c r="E51" s="652"/>
      <c r="F51" s="637"/>
      <c r="G51" s="637"/>
      <c r="H51" s="638"/>
      <c r="I51" s="639"/>
      <c r="J51" s="640"/>
      <c r="K51" s="639"/>
      <c r="L51" s="641"/>
    </row>
    <row r="52" spans="1:12" s="655" customFormat="1" ht="22.05" customHeight="1">
      <c r="A52" s="642">
        <f>A50+1</f>
        <v>37</v>
      </c>
      <c r="B52" s="643"/>
      <c r="C52" s="644"/>
      <c r="D52" s="645" t="s">
        <v>3045</v>
      </c>
      <c r="E52" s="646" t="s">
        <v>2964</v>
      </c>
      <c r="F52" s="647" t="s">
        <v>288</v>
      </c>
      <c r="G52" s="648">
        <v>350</v>
      </c>
      <c r="H52" s="649"/>
      <c r="I52" s="650">
        <f t="shared" ref="I52:I54" si="22">H52*G52</f>
        <v>0</v>
      </c>
      <c r="J52" s="649"/>
      <c r="K52" s="650">
        <f t="shared" ref="K52:K54" si="23">J52*G52</f>
        <v>0</v>
      </c>
      <c r="L52" s="651">
        <f t="shared" ref="L52:L54" si="24">K52+I52</f>
        <v>0</v>
      </c>
    </row>
    <row r="53" spans="1:12" s="655" customFormat="1" ht="22.05" customHeight="1">
      <c r="A53" s="642">
        <f>A52+1</f>
        <v>38</v>
      </c>
      <c r="B53" s="643"/>
      <c r="C53" s="644"/>
      <c r="D53" s="645" t="s">
        <v>3046</v>
      </c>
      <c r="E53" s="646" t="s">
        <v>2964</v>
      </c>
      <c r="F53" s="647" t="s">
        <v>288</v>
      </c>
      <c r="G53" s="648">
        <v>600</v>
      </c>
      <c r="H53" s="649"/>
      <c r="I53" s="650">
        <f t="shared" si="22"/>
        <v>0</v>
      </c>
      <c r="J53" s="649"/>
      <c r="K53" s="650">
        <f t="shared" si="23"/>
        <v>0</v>
      </c>
      <c r="L53" s="651">
        <f t="shared" si="24"/>
        <v>0</v>
      </c>
    </row>
    <row r="54" spans="1:12" s="655" customFormat="1" ht="22.05" customHeight="1">
      <c r="A54" s="642">
        <f>A53+1</f>
        <v>39</v>
      </c>
      <c r="B54" s="643"/>
      <c r="C54" s="644"/>
      <c r="D54" s="645" t="s">
        <v>3047</v>
      </c>
      <c r="E54" s="646" t="s">
        <v>2964</v>
      </c>
      <c r="F54" s="647" t="s">
        <v>288</v>
      </c>
      <c r="G54" s="648">
        <v>200</v>
      </c>
      <c r="H54" s="649"/>
      <c r="I54" s="650">
        <f t="shared" si="22"/>
        <v>0</v>
      </c>
      <c r="J54" s="649"/>
      <c r="K54" s="650">
        <f t="shared" si="23"/>
        <v>0</v>
      </c>
      <c r="L54" s="651">
        <f t="shared" si="24"/>
        <v>0</v>
      </c>
    </row>
    <row r="55" spans="1:12" s="655" customFormat="1">
      <c r="A55" s="634"/>
      <c r="B55" s="634"/>
      <c r="C55" s="635"/>
      <c r="D55" s="636" t="s">
        <v>3048</v>
      </c>
      <c r="E55" s="652"/>
      <c r="F55" s="637"/>
      <c r="G55" s="637"/>
      <c r="H55" s="638"/>
      <c r="I55" s="639"/>
      <c r="J55" s="640"/>
      <c r="K55" s="639"/>
      <c r="L55" s="641"/>
    </row>
    <row r="56" spans="1:12" s="655" customFormat="1">
      <c r="A56" s="642">
        <f>A54+1</f>
        <v>40</v>
      </c>
      <c r="B56" s="643"/>
      <c r="C56" s="644"/>
      <c r="D56" s="645" t="s">
        <v>3049</v>
      </c>
      <c r="E56" s="646" t="s">
        <v>2964</v>
      </c>
      <c r="F56" s="647" t="s">
        <v>49</v>
      </c>
      <c r="G56" s="648">
        <v>2</v>
      </c>
      <c r="H56" s="649"/>
      <c r="I56" s="650">
        <f t="shared" ref="I56:I59" si="25">H56*G56</f>
        <v>0</v>
      </c>
      <c r="J56" s="649"/>
      <c r="K56" s="650">
        <f t="shared" ref="K56:K59" si="26">J56*G56</f>
        <v>0</v>
      </c>
      <c r="L56" s="651">
        <f t="shared" ref="L56:L59" si="27">K56+I56</f>
        <v>0</v>
      </c>
    </row>
    <row r="57" spans="1:12" s="655" customFormat="1">
      <c r="A57" s="642">
        <f>A56+1</f>
        <v>41</v>
      </c>
      <c r="B57" s="643"/>
      <c r="C57" s="644"/>
      <c r="D57" s="645" t="s">
        <v>3050</v>
      </c>
      <c r="E57" s="646" t="s">
        <v>2964</v>
      </c>
      <c r="F57" s="647" t="s">
        <v>49</v>
      </c>
      <c r="G57" s="648">
        <v>1</v>
      </c>
      <c r="H57" s="649"/>
      <c r="I57" s="650">
        <f t="shared" si="25"/>
        <v>0</v>
      </c>
      <c r="J57" s="649"/>
      <c r="K57" s="650">
        <f t="shared" si="26"/>
        <v>0</v>
      </c>
      <c r="L57" s="651">
        <f t="shared" si="27"/>
        <v>0</v>
      </c>
    </row>
    <row r="58" spans="1:12" s="655" customFormat="1">
      <c r="A58" s="642">
        <f>A57+1</f>
        <v>42</v>
      </c>
      <c r="B58" s="643"/>
      <c r="C58" s="644"/>
      <c r="D58" s="645" t="s">
        <v>3051</v>
      </c>
      <c r="E58" s="646" t="s">
        <v>2964</v>
      </c>
      <c r="F58" s="647" t="s">
        <v>49</v>
      </c>
      <c r="G58" s="648">
        <v>10</v>
      </c>
      <c r="H58" s="649"/>
      <c r="I58" s="650">
        <f t="shared" si="25"/>
        <v>0</v>
      </c>
      <c r="J58" s="649"/>
      <c r="K58" s="650">
        <f t="shared" si="26"/>
        <v>0</v>
      </c>
      <c r="L58" s="651">
        <f t="shared" si="27"/>
        <v>0</v>
      </c>
    </row>
    <row r="59" spans="1:12" s="655" customFormat="1">
      <c r="A59" s="642">
        <f>A58+1</f>
        <v>43</v>
      </c>
      <c r="B59" s="643"/>
      <c r="C59" s="644"/>
      <c r="D59" s="645" t="s">
        <v>3052</v>
      </c>
      <c r="E59" s="646" t="s">
        <v>2964</v>
      </c>
      <c r="F59" s="647" t="s">
        <v>49</v>
      </c>
      <c r="G59" s="648">
        <v>2</v>
      </c>
      <c r="H59" s="649"/>
      <c r="I59" s="650">
        <f t="shared" si="25"/>
        <v>0</v>
      </c>
      <c r="J59" s="649"/>
      <c r="K59" s="650">
        <f t="shared" si="26"/>
        <v>0</v>
      </c>
      <c r="L59" s="651">
        <f t="shared" si="27"/>
        <v>0</v>
      </c>
    </row>
    <row r="60" spans="1:12">
      <c r="A60" s="634"/>
      <c r="B60" s="634"/>
      <c r="C60" s="635"/>
      <c r="D60" s="636" t="s">
        <v>3053</v>
      </c>
      <c r="E60" s="652"/>
      <c r="F60" s="637"/>
      <c r="G60" s="637"/>
      <c r="H60" s="638"/>
      <c r="I60" s="639"/>
      <c r="J60" s="640"/>
      <c r="K60" s="639"/>
      <c r="L60" s="641"/>
    </row>
    <row r="61" spans="1:12">
      <c r="A61" s="642">
        <f>A59+1</f>
        <v>44</v>
      </c>
      <c r="B61" s="653"/>
      <c r="C61" s="654"/>
      <c r="D61" s="645" t="s">
        <v>3054</v>
      </c>
      <c r="E61" s="646" t="s">
        <v>2964</v>
      </c>
      <c r="F61" s="647" t="s">
        <v>288</v>
      </c>
      <c r="G61" s="648">
        <v>5</v>
      </c>
      <c r="H61" s="649"/>
      <c r="I61" s="650">
        <f t="shared" ref="I61" si="28">H61*G61</f>
        <v>0</v>
      </c>
      <c r="J61" s="649"/>
      <c r="K61" s="650">
        <f t="shared" ref="K61" si="29">J61*G61</f>
        <v>0</v>
      </c>
      <c r="L61" s="651">
        <f t="shared" ref="L61" si="30">K61+I61</f>
        <v>0</v>
      </c>
    </row>
    <row r="62" spans="1:12">
      <c r="A62" s="634"/>
      <c r="B62" s="634"/>
      <c r="C62" s="635"/>
      <c r="D62" s="636" t="s">
        <v>3055</v>
      </c>
      <c r="E62" s="652"/>
      <c r="F62" s="637"/>
      <c r="G62" s="637"/>
      <c r="H62" s="638"/>
      <c r="I62" s="639"/>
      <c r="J62" s="640"/>
      <c r="K62" s="639"/>
      <c r="L62" s="641"/>
    </row>
    <row r="63" spans="1:12">
      <c r="A63" s="642">
        <f>A61+1</f>
        <v>45</v>
      </c>
      <c r="B63" s="653"/>
      <c r="C63" s="654"/>
      <c r="D63" s="645" t="s">
        <v>3056</v>
      </c>
      <c r="E63" s="646" t="s">
        <v>2964</v>
      </c>
      <c r="F63" s="647" t="s">
        <v>49</v>
      </c>
      <c r="G63" s="647">
        <v>1</v>
      </c>
      <c r="H63" s="649"/>
      <c r="I63" s="650">
        <f t="shared" ref="I63:I66" si="31">H63*G63</f>
        <v>0</v>
      </c>
      <c r="J63" s="649"/>
      <c r="K63" s="650">
        <f t="shared" ref="K63:K66" si="32">J63*G63</f>
        <v>0</v>
      </c>
      <c r="L63" s="651">
        <f t="shared" ref="L63:L66" si="33">K63+I63</f>
        <v>0</v>
      </c>
    </row>
    <row r="64" spans="1:12">
      <c r="A64" s="642">
        <f>A63+1</f>
        <v>46</v>
      </c>
      <c r="B64" s="653"/>
      <c r="C64" s="654"/>
      <c r="D64" s="645" t="s">
        <v>3057</v>
      </c>
      <c r="E64" s="646" t="s">
        <v>2964</v>
      </c>
      <c r="F64" s="647" t="s">
        <v>49</v>
      </c>
      <c r="G64" s="647">
        <v>1</v>
      </c>
      <c r="H64" s="649"/>
      <c r="I64" s="650">
        <f t="shared" si="31"/>
        <v>0</v>
      </c>
      <c r="J64" s="649"/>
      <c r="K64" s="650">
        <f t="shared" si="32"/>
        <v>0</v>
      </c>
      <c r="L64" s="651">
        <f t="shared" si="33"/>
        <v>0</v>
      </c>
    </row>
    <row r="65" spans="1:12">
      <c r="A65" s="642">
        <f>A64+1</f>
        <v>47</v>
      </c>
      <c r="B65" s="653"/>
      <c r="C65" s="654"/>
      <c r="D65" s="645" t="s">
        <v>3058</v>
      </c>
      <c r="E65" s="646" t="s">
        <v>2964</v>
      </c>
      <c r="F65" s="647" t="s">
        <v>49</v>
      </c>
      <c r="G65" s="647">
        <v>2</v>
      </c>
      <c r="H65" s="649"/>
      <c r="I65" s="650">
        <f t="shared" si="31"/>
        <v>0</v>
      </c>
      <c r="J65" s="649"/>
      <c r="K65" s="650">
        <f t="shared" si="32"/>
        <v>0</v>
      </c>
      <c r="L65" s="651">
        <f t="shared" si="33"/>
        <v>0</v>
      </c>
    </row>
    <row r="66" spans="1:12">
      <c r="A66" s="642">
        <f>A65+1</f>
        <v>48</v>
      </c>
      <c r="B66" s="653"/>
      <c r="C66" s="654"/>
      <c r="D66" s="645" t="s">
        <v>3059</v>
      </c>
      <c r="E66" s="646" t="s">
        <v>2964</v>
      </c>
      <c r="F66" s="647" t="s">
        <v>49</v>
      </c>
      <c r="G66" s="647">
        <v>16</v>
      </c>
      <c r="H66" s="649"/>
      <c r="I66" s="650">
        <f t="shared" si="31"/>
        <v>0</v>
      </c>
      <c r="J66" s="649"/>
      <c r="K66" s="650">
        <f t="shared" si="32"/>
        <v>0</v>
      </c>
      <c r="L66" s="651">
        <f t="shared" si="33"/>
        <v>0</v>
      </c>
    </row>
    <row r="67" spans="1:12">
      <c r="A67" s="634"/>
      <c r="B67" s="634"/>
      <c r="C67" s="635"/>
      <c r="D67" s="636" t="s">
        <v>3060</v>
      </c>
      <c r="E67" s="652"/>
      <c r="F67" s="637"/>
      <c r="G67" s="637"/>
      <c r="H67" s="638"/>
      <c r="I67" s="639"/>
      <c r="J67" s="640"/>
      <c r="K67" s="639"/>
      <c r="L67" s="641"/>
    </row>
    <row r="68" spans="1:12" ht="20.399999999999999">
      <c r="A68" s="642">
        <f>A66+1</f>
        <v>49</v>
      </c>
      <c r="B68" s="653"/>
      <c r="C68" s="654"/>
      <c r="D68" s="645" t="s">
        <v>3061</v>
      </c>
      <c r="E68" s="646" t="s">
        <v>2964</v>
      </c>
      <c r="F68" s="647" t="s">
        <v>49</v>
      </c>
      <c r="G68" s="648">
        <v>2</v>
      </c>
      <c r="H68" s="649"/>
      <c r="I68" s="650">
        <f t="shared" ref="I68" si="34">H68*G68</f>
        <v>0</v>
      </c>
      <c r="J68" s="649"/>
      <c r="K68" s="650">
        <f t="shared" ref="K68" si="35">J68*G68</f>
        <v>0</v>
      </c>
      <c r="L68" s="656">
        <f t="shared" ref="L68:L69" si="36">K68+I68</f>
        <v>0</v>
      </c>
    </row>
    <row r="69" spans="1:12">
      <c r="A69" s="642">
        <f>A68+1</f>
        <v>50</v>
      </c>
      <c r="B69" s="653"/>
      <c r="C69" s="654"/>
      <c r="D69" s="645" t="s">
        <v>3062</v>
      </c>
      <c r="E69" s="646" t="s">
        <v>2964</v>
      </c>
      <c r="F69" s="647" t="s">
        <v>49</v>
      </c>
      <c r="G69" s="648">
        <v>2</v>
      </c>
      <c r="H69" s="649"/>
      <c r="I69" s="650">
        <f>H69*G69</f>
        <v>0</v>
      </c>
      <c r="J69" s="649"/>
      <c r="K69" s="650">
        <f>J69*G69</f>
        <v>0</v>
      </c>
      <c r="L69" s="656">
        <f t="shared" si="36"/>
        <v>0</v>
      </c>
    </row>
    <row r="70" spans="1:12" s="655" customFormat="1">
      <c r="A70" s="634"/>
      <c r="B70" s="634"/>
      <c r="C70" s="635"/>
      <c r="D70" s="636" t="s">
        <v>3063</v>
      </c>
      <c r="E70" s="652"/>
      <c r="F70" s="637"/>
      <c r="G70" s="637"/>
      <c r="H70" s="638"/>
      <c r="I70" s="639"/>
      <c r="J70" s="640"/>
      <c r="K70" s="639"/>
      <c r="L70" s="641"/>
    </row>
    <row r="71" spans="1:12" s="655" customFormat="1" ht="22.05" customHeight="1">
      <c r="A71" s="642">
        <f>A69+1</f>
        <v>51</v>
      </c>
      <c r="B71" s="643"/>
      <c r="C71" s="644" t="s">
        <v>3064</v>
      </c>
      <c r="D71" s="645" t="s">
        <v>3065</v>
      </c>
      <c r="E71" s="646" t="s">
        <v>2964</v>
      </c>
      <c r="F71" s="647" t="s">
        <v>49</v>
      </c>
      <c r="G71" s="648">
        <v>1</v>
      </c>
      <c r="H71" s="649"/>
      <c r="I71" s="650">
        <f t="shared" ref="I71" si="37">H71*G71</f>
        <v>0</v>
      </c>
      <c r="J71" s="649"/>
      <c r="K71" s="650">
        <f t="shared" ref="K71" si="38">J71*G71</f>
        <v>0</v>
      </c>
      <c r="L71" s="651">
        <f t="shared" ref="L71" si="39">K71+I71</f>
        <v>0</v>
      </c>
    </row>
    <row r="72" spans="1:12" s="655" customFormat="1">
      <c r="A72" s="634"/>
      <c r="B72" s="634"/>
      <c r="C72" s="657"/>
      <c r="D72" s="636" t="s">
        <v>3066</v>
      </c>
      <c r="E72" s="652"/>
      <c r="F72" s="637"/>
      <c r="G72" s="637"/>
      <c r="H72" s="638"/>
      <c r="I72" s="639"/>
      <c r="J72" s="640"/>
      <c r="K72" s="639"/>
      <c r="L72" s="641"/>
    </row>
    <row r="73" spans="1:12" s="655" customFormat="1" ht="66" customHeight="1">
      <c r="A73" s="642">
        <f>A71+1</f>
        <v>52</v>
      </c>
      <c r="B73" s="643"/>
      <c r="C73" s="644"/>
      <c r="D73" s="645" t="s">
        <v>3067</v>
      </c>
      <c r="E73" s="646" t="s">
        <v>2964</v>
      </c>
      <c r="F73" s="647" t="s">
        <v>49</v>
      </c>
      <c r="G73" s="648">
        <v>1</v>
      </c>
      <c r="H73" s="649"/>
      <c r="I73" s="650">
        <f>G73*H73</f>
        <v>0</v>
      </c>
      <c r="J73" s="649"/>
      <c r="K73" s="650">
        <f t="shared" ref="K73:K78" si="40">J73*G73</f>
        <v>0</v>
      </c>
      <c r="L73" s="651">
        <f t="shared" ref="L73:L78" si="41">K73+I73</f>
        <v>0</v>
      </c>
    </row>
    <row r="74" spans="1:12" s="655" customFormat="1">
      <c r="A74" s="642">
        <f t="shared" ref="A74:A78" si="42">A73+1</f>
        <v>53</v>
      </c>
      <c r="B74" s="643"/>
      <c r="C74" s="644"/>
      <c r="D74" s="645" t="s">
        <v>3068</v>
      </c>
      <c r="E74" s="646" t="s">
        <v>2964</v>
      </c>
      <c r="F74" s="647" t="s">
        <v>49</v>
      </c>
      <c r="G74" s="648">
        <v>1</v>
      </c>
      <c r="H74" s="649"/>
      <c r="I74" s="650">
        <f t="shared" ref="I74" si="43">G74*H74</f>
        <v>0</v>
      </c>
      <c r="J74" s="649"/>
      <c r="K74" s="650">
        <f t="shared" si="40"/>
        <v>0</v>
      </c>
      <c r="L74" s="651">
        <f t="shared" si="41"/>
        <v>0</v>
      </c>
    </row>
    <row r="75" spans="1:12" s="655" customFormat="1">
      <c r="A75" s="642">
        <f t="shared" si="42"/>
        <v>54</v>
      </c>
      <c r="B75" s="643"/>
      <c r="C75" s="644"/>
      <c r="D75" s="645" t="s">
        <v>3069</v>
      </c>
      <c r="E75" s="646" t="s">
        <v>2964</v>
      </c>
      <c r="F75" s="647" t="s">
        <v>49</v>
      </c>
      <c r="G75" s="648">
        <v>1</v>
      </c>
      <c r="H75" s="649"/>
      <c r="I75" s="650">
        <f t="shared" ref="I75:I78" si="44">H75*G75</f>
        <v>0</v>
      </c>
      <c r="J75" s="649"/>
      <c r="K75" s="650">
        <f t="shared" si="40"/>
        <v>0</v>
      </c>
      <c r="L75" s="651">
        <f t="shared" si="41"/>
        <v>0</v>
      </c>
    </row>
    <row r="76" spans="1:12" s="655" customFormat="1">
      <c r="A76" s="642">
        <f t="shared" si="42"/>
        <v>55</v>
      </c>
      <c r="B76" s="653"/>
      <c r="C76" s="658"/>
      <c r="D76" s="645" t="s">
        <v>3070</v>
      </c>
      <c r="E76" s="646" t="s">
        <v>2964</v>
      </c>
      <c r="F76" s="647" t="s">
        <v>49</v>
      </c>
      <c r="G76" s="648">
        <v>1</v>
      </c>
      <c r="H76" s="649"/>
      <c r="I76" s="650">
        <f t="shared" si="44"/>
        <v>0</v>
      </c>
      <c r="J76" s="649"/>
      <c r="K76" s="650">
        <f t="shared" si="40"/>
        <v>0</v>
      </c>
      <c r="L76" s="651">
        <f t="shared" si="41"/>
        <v>0</v>
      </c>
    </row>
    <row r="77" spans="1:12" s="655" customFormat="1">
      <c r="A77" s="642">
        <f t="shared" si="42"/>
        <v>56</v>
      </c>
      <c r="B77" s="653"/>
      <c r="C77" s="658"/>
      <c r="D77" s="645" t="s">
        <v>3071</v>
      </c>
      <c r="E77" s="646" t="s">
        <v>2964</v>
      </c>
      <c r="F77" s="647" t="s">
        <v>49</v>
      </c>
      <c r="G77" s="648">
        <v>1</v>
      </c>
      <c r="H77" s="649"/>
      <c r="I77" s="650">
        <f t="shared" si="44"/>
        <v>0</v>
      </c>
      <c r="J77" s="649"/>
      <c r="K77" s="650">
        <f t="shared" si="40"/>
        <v>0</v>
      </c>
      <c r="L77" s="651">
        <f t="shared" si="41"/>
        <v>0</v>
      </c>
    </row>
    <row r="78" spans="1:12" s="655" customFormat="1">
      <c r="A78" s="642">
        <f t="shared" si="42"/>
        <v>57</v>
      </c>
      <c r="B78" s="653"/>
      <c r="C78" s="659"/>
      <c r="D78" s="645" t="s">
        <v>3072</v>
      </c>
      <c r="E78" s="646" t="s">
        <v>2964</v>
      </c>
      <c r="F78" s="647" t="s">
        <v>49</v>
      </c>
      <c r="G78" s="648">
        <v>2</v>
      </c>
      <c r="H78" s="649"/>
      <c r="I78" s="650">
        <f t="shared" si="44"/>
        <v>0</v>
      </c>
      <c r="J78" s="649"/>
      <c r="K78" s="650">
        <f t="shared" si="40"/>
        <v>0</v>
      </c>
      <c r="L78" s="651">
        <f t="shared" si="41"/>
        <v>0</v>
      </c>
    </row>
    <row r="79" spans="1:12" s="655" customFormat="1">
      <c r="A79" s="634"/>
      <c r="B79" s="634"/>
      <c r="C79" s="657"/>
      <c r="D79" s="636" t="s">
        <v>3073</v>
      </c>
      <c r="E79" s="652"/>
      <c r="F79" s="637"/>
      <c r="G79" s="637"/>
      <c r="H79" s="638"/>
      <c r="I79" s="639"/>
      <c r="J79" s="640"/>
      <c r="K79" s="639"/>
      <c r="L79" s="641"/>
    </row>
    <row r="80" spans="1:12" s="655" customFormat="1" ht="91.95" customHeight="1">
      <c r="A80" s="642">
        <f>A78+1</f>
        <v>58</v>
      </c>
      <c r="B80" s="643"/>
      <c r="C80" s="644"/>
      <c r="D80" s="645" t="s">
        <v>3074</v>
      </c>
      <c r="E80" s="646" t="s">
        <v>2964</v>
      </c>
      <c r="F80" s="647" t="s">
        <v>49</v>
      </c>
      <c r="G80" s="648">
        <v>1</v>
      </c>
      <c r="H80" s="649"/>
      <c r="I80" s="650">
        <f t="shared" ref="I80:I82" si="45">H80*G80</f>
        <v>0</v>
      </c>
      <c r="J80" s="649"/>
      <c r="K80" s="650">
        <f t="shared" ref="K80:K82" si="46">J80*G80</f>
        <v>0</v>
      </c>
      <c r="L80" s="651">
        <f t="shared" ref="L80:L82" si="47">K80+I80</f>
        <v>0</v>
      </c>
    </row>
    <row r="81" spans="1:12" s="655" customFormat="1" ht="20.399999999999999">
      <c r="A81" s="642">
        <f t="shared" ref="A81:A82" si="48">A80+1</f>
        <v>59</v>
      </c>
      <c r="B81" s="643"/>
      <c r="C81" s="644"/>
      <c r="D81" s="645" t="s">
        <v>3075</v>
      </c>
      <c r="E81" s="646" t="s">
        <v>2964</v>
      </c>
      <c r="F81" s="647" t="s">
        <v>49</v>
      </c>
      <c r="G81" s="648">
        <v>1</v>
      </c>
      <c r="H81" s="649"/>
      <c r="I81" s="650">
        <f t="shared" si="45"/>
        <v>0</v>
      </c>
      <c r="J81" s="649"/>
      <c r="K81" s="650">
        <f t="shared" si="46"/>
        <v>0</v>
      </c>
      <c r="L81" s="651">
        <f t="shared" si="47"/>
        <v>0</v>
      </c>
    </row>
    <row r="82" spans="1:12" s="655" customFormat="1">
      <c r="A82" s="642">
        <f t="shared" si="48"/>
        <v>60</v>
      </c>
      <c r="B82" s="643"/>
      <c r="C82" s="644"/>
      <c r="D82" s="645" t="s">
        <v>3076</v>
      </c>
      <c r="E82" s="646" t="s">
        <v>2964</v>
      </c>
      <c r="F82" s="647" t="s">
        <v>49</v>
      </c>
      <c r="G82" s="648">
        <v>1</v>
      </c>
      <c r="H82" s="649"/>
      <c r="I82" s="650">
        <f t="shared" si="45"/>
        <v>0</v>
      </c>
      <c r="J82" s="649"/>
      <c r="K82" s="650">
        <f t="shared" si="46"/>
        <v>0</v>
      </c>
      <c r="L82" s="651">
        <f t="shared" si="47"/>
        <v>0</v>
      </c>
    </row>
    <row r="83" spans="1:12" s="655" customFormat="1">
      <c r="A83" s="634"/>
      <c r="B83" s="634"/>
      <c r="C83" s="657"/>
      <c r="D83" s="636" t="s">
        <v>3077</v>
      </c>
      <c r="E83" s="652"/>
      <c r="F83" s="637"/>
      <c r="G83" s="637"/>
      <c r="H83" s="638"/>
      <c r="I83" s="639"/>
      <c r="J83" s="640"/>
      <c r="K83" s="639"/>
      <c r="L83" s="641"/>
    </row>
    <row r="84" spans="1:12" s="655" customFormat="1">
      <c r="A84" s="642">
        <f>A82+1</f>
        <v>61</v>
      </c>
      <c r="B84" s="643"/>
      <c r="C84" s="644"/>
      <c r="D84" s="645" t="s">
        <v>3078</v>
      </c>
      <c r="E84" s="646" t="s">
        <v>2964</v>
      </c>
      <c r="F84" s="647" t="s">
        <v>49</v>
      </c>
      <c r="G84" s="648">
        <v>5</v>
      </c>
      <c r="H84" s="649"/>
      <c r="I84" s="650">
        <f>H84*G84</f>
        <v>0</v>
      </c>
      <c r="J84" s="649"/>
      <c r="K84" s="650">
        <f>J84*G84</f>
        <v>0</v>
      </c>
      <c r="L84" s="651">
        <f t="shared" ref="L84:L87" si="49">K84+I84</f>
        <v>0</v>
      </c>
    </row>
    <row r="85" spans="1:12" s="655" customFormat="1">
      <c r="A85" s="642">
        <f t="shared" ref="A85:A87" si="50">A84+1</f>
        <v>62</v>
      </c>
      <c r="B85" s="643"/>
      <c r="C85" s="644"/>
      <c r="D85" s="645" t="s">
        <v>3079</v>
      </c>
      <c r="E85" s="646" t="s">
        <v>2964</v>
      </c>
      <c r="F85" s="647" t="s">
        <v>49</v>
      </c>
      <c r="G85" s="648">
        <v>4</v>
      </c>
      <c r="H85" s="649"/>
      <c r="I85" s="650">
        <f>H85*G85</f>
        <v>0</v>
      </c>
      <c r="J85" s="649"/>
      <c r="K85" s="650">
        <f>J85*G85</f>
        <v>0</v>
      </c>
      <c r="L85" s="651">
        <f t="shared" si="49"/>
        <v>0</v>
      </c>
    </row>
    <row r="86" spans="1:12" s="655" customFormat="1">
      <c r="A86" s="642">
        <f t="shared" si="50"/>
        <v>63</v>
      </c>
      <c r="B86" s="643"/>
      <c r="C86" s="644"/>
      <c r="D86" s="645" t="s">
        <v>3080</v>
      </c>
      <c r="E86" s="646" t="s">
        <v>2964</v>
      </c>
      <c r="F86" s="647" t="s">
        <v>49</v>
      </c>
      <c r="G86" s="648">
        <v>3</v>
      </c>
      <c r="H86" s="649"/>
      <c r="I86" s="650">
        <f>H86*G86</f>
        <v>0</v>
      </c>
      <c r="J86" s="649"/>
      <c r="K86" s="650">
        <f>J86*G86</f>
        <v>0</v>
      </c>
      <c r="L86" s="651">
        <f t="shared" si="49"/>
        <v>0</v>
      </c>
    </row>
    <row r="87" spans="1:12" s="655" customFormat="1">
      <c r="A87" s="642">
        <f t="shared" si="50"/>
        <v>64</v>
      </c>
      <c r="B87" s="643"/>
      <c r="C87" s="660"/>
      <c r="D87" s="645" t="s">
        <v>3081</v>
      </c>
      <c r="E87" s="646" t="s">
        <v>2964</v>
      </c>
      <c r="F87" s="647" t="s">
        <v>49</v>
      </c>
      <c r="G87" s="648">
        <v>144</v>
      </c>
      <c r="H87" s="649"/>
      <c r="I87" s="650">
        <f>H87*G87</f>
        <v>0</v>
      </c>
      <c r="J87" s="649"/>
      <c r="K87" s="650">
        <f>J87*G87</f>
        <v>0</v>
      </c>
      <c r="L87" s="651">
        <f t="shared" si="49"/>
        <v>0</v>
      </c>
    </row>
    <row r="88" spans="1:12" s="655" customFormat="1">
      <c r="A88" s="634"/>
      <c r="B88" s="634"/>
      <c r="C88" s="657"/>
      <c r="D88" s="636" t="s">
        <v>3082</v>
      </c>
      <c r="E88" s="652"/>
      <c r="F88" s="637"/>
      <c r="G88" s="637"/>
      <c r="H88" s="638"/>
      <c r="I88" s="639"/>
      <c r="J88" s="640"/>
      <c r="K88" s="639"/>
      <c r="L88" s="641"/>
    </row>
    <row r="89" spans="1:12" s="655" customFormat="1" ht="61.2">
      <c r="A89" s="642">
        <f>A87+1</f>
        <v>65</v>
      </c>
      <c r="B89" s="643"/>
      <c r="C89" s="644"/>
      <c r="D89" s="645" t="s">
        <v>3083</v>
      </c>
      <c r="E89" s="646" t="s">
        <v>2964</v>
      </c>
      <c r="F89" s="647" t="s">
        <v>49</v>
      </c>
      <c r="G89" s="648">
        <v>1</v>
      </c>
      <c r="H89" s="649"/>
      <c r="I89" s="650">
        <f>H89*G89</f>
        <v>0</v>
      </c>
      <c r="J89" s="649"/>
      <c r="K89" s="650">
        <f>J89*G89</f>
        <v>0</v>
      </c>
      <c r="L89" s="651">
        <f t="shared" ref="L89" si="51">K89+I89</f>
        <v>0</v>
      </c>
    </row>
    <row r="90" spans="1:12" s="655" customFormat="1">
      <c r="A90" s="634"/>
      <c r="B90" s="634"/>
      <c r="C90" s="657"/>
      <c r="D90" s="636" t="s">
        <v>3084</v>
      </c>
      <c r="E90" s="652"/>
      <c r="F90" s="637"/>
      <c r="G90" s="637"/>
      <c r="H90" s="638"/>
      <c r="I90" s="639"/>
      <c r="J90" s="640"/>
      <c r="K90" s="639"/>
      <c r="L90" s="641"/>
    </row>
    <row r="91" spans="1:12" s="655" customFormat="1">
      <c r="A91" s="642">
        <f>A89+1</f>
        <v>66</v>
      </c>
      <c r="B91" s="653"/>
      <c r="C91" s="659"/>
      <c r="D91" s="645" t="s">
        <v>3085</v>
      </c>
      <c r="E91" s="646" t="s">
        <v>2964</v>
      </c>
      <c r="F91" s="647" t="s">
        <v>49</v>
      </c>
      <c r="G91" s="648">
        <v>132</v>
      </c>
      <c r="H91" s="649"/>
      <c r="I91" s="650">
        <f>H91*G91</f>
        <v>0</v>
      </c>
      <c r="J91" s="649"/>
      <c r="K91" s="650">
        <f>J91*G91</f>
        <v>0</v>
      </c>
      <c r="L91" s="651">
        <f t="shared" ref="L91:L92" si="52">K91+I91</f>
        <v>0</v>
      </c>
    </row>
    <row r="92" spans="1:12" s="655" customFormat="1">
      <c r="A92" s="642">
        <f t="shared" ref="A92" si="53">A91+1</f>
        <v>67</v>
      </c>
      <c r="B92" s="643"/>
      <c r="C92" s="644"/>
      <c r="D92" s="645" t="s">
        <v>3086</v>
      </c>
      <c r="E92" s="646" t="s">
        <v>2964</v>
      </c>
      <c r="F92" s="647" t="s">
        <v>49</v>
      </c>
      <c r="G92" s="648">
        <v>12</v>
      </c>
      <c r="H92" s="649"/>
      <c r="I92" s="650">
        <f>H92*G92</f>
        <v>0</v>
      </c>
      <c r="J92" s="649"/>
      <c r="K92" s="650">
        <f>J92*G92</f>
        <v>0</v>
      </c>
      <c r="L92" s="651">
        <f t="shared" si="52"/>
        <v>0</v>
      </c>
    </row>
    <row r="93" spans="1:12" s="655" customFormat="1">
      <c r="A93" s="634"/>
      <c r="B93" s="634"/>
      <c r="C93" s="657"/>
      <c r="D93" s="636" t="s">
        <v>3087</v>
      </c>
      <c r="E93" s="652"/>
      <c r="F93" s="637"/>
      <c r="G93" s="637"/>
      <c r="H93" s="638"/>
      <c r="I93" s="639"/>
      <c r="J93" s="640"/>
      <c r="K93" s="639"/>
      <c r="L93" s="641"/>
    </row>
    <row r="94" spans="1:12" s="655" customFormat="1">
      <c r="A94" s="642">
        <f>A92+1</f>
        <v>68</v>
      </c>
      <c r="B94" s="653"/>
      <c r="C94" s="659"/>
      <c r="D94" s="645" t="s">
        <v>3088</v>
      </c>
      <c r="E94" s="646" t="s">
        <v>2964</v>
      </c>
      <c r="F94" s="647" t="s">
        <v>49</v>
      </c>
      <c r="G94" s="648">
        <v>6</v>
      </c>
      <c r="H94" s="649"/>
      <c r="I94" s="650">
        <f>H94*G94</f>
        <v>0</v>
      </c>
      <c r="J94" s="649"/>
      <c r="K94" s="650">
        <f>J94*G94</f>
        <v>0</v>
      </c>
      <c r="L94" s="651">
        <f t="shared" ref="L94:L95" si="54">K94+I94</f>
        <v>0</v>
      </c>
    </row>
    <row r="95" spans="1:12" s="655" customFormat="1">
      <c r="A95" s="642">
        <f t="shared" ref="A95" si="55">A94+1</f>
        <v>69</v>
      </c>
      <c r="B95" s="643"/>
      <c r="C95" s="644"/>
      <c r="D95" s="645" t="s">
        <v>3089</v>
      </c>
      <c r="E95" s="646" t="s">
        <v>2964</v>
      </c>
      <c r="F95" s="647" t="s">
        <v>49</v>
      </c>
      <c r="G95" s="648">
        <v>66</v>
      </c>
      <c r="H95" s="649"/>
      <c r="I95" s="650">
        <f>H95*G95</f>
        <v>0</v>
      </c>
      <c r="J95" s="649"/>
      <c r="K95" s="650">
        <f>J95*G95</f>
        <v>0</v>
      </c>
      <c r="L95" s="651">
        <f t="shared" si="54"/>
        <v>0</v>
      </c>
    </row>
    <row r="96" spans="1:12" s="655" customFormat="1">
      <c r="A96" s="634"/>
      <c r="B96" s="634"/>
      <c r="C96" s="657"/>
      <c r="D96" s="636" t="s">
        <v>3090</v>
      </c>
      <c r="E96" s="652"/>
      <c r="F96" s="637"/>
      <c r="G96" s="637"/>
      <c r="H96" s="638"/>
      <c r="I96" s="639"/>
      <c r="J96" s="640"/>
      <c r="K96" s="639"/>
      <c r="L96" s="641"/>
    </row>
    <row r="97" spans="1:12" s="655" customFormat="1" ht="13.05" customHeight="1">
      <c r="A97" s="642">
        <f>A95+1</f>
        <v>70</v>
      </c>
      <c r="B97" s="643"/>
      <c r="C97" s="644"/>
      <c r="D97" s="645" t="s">
        <v>3091</v>
      </c>
      <c r="E97" s="646" t="s">
        <v>2964</v>
      </c>
      <c r="F97" s="647" t="s">
        <v>49</v>
      </c>
      <c r="G97" s="648">
        <v>4</v>
      </c>
      <c r="H97" s="649"/>
      <c r="I97" s="650">
        <f>H97*G97</f>
        <v>0</v>
      </c>
      <c r="J97" s="649"/>
      <c r="K97" s="650">
        <f>J97*G97</f>
        <v>0</v>
      </c>
      <c r="L97" s="651">
        <f t="shared" ref="L97" si="56">K97+I97</f>
        <v>0</v>
      </c>
    </row>
    <row r="98" spans="1:12" s="655" customFormat="1">
      <c r="A98" s="634"/>
      <c r="B98" s="634"/>
      <c r="C98" s="657"/>
      <c r="D98" s="636" t="s">
        <v>3092</v>
      </c>
      <c r="E98" s="652"/>
      <c r="F98" s="637"/>
      <c r="G98" s="637"/>
      <c r="H98" s="638"/>
      <c r="I98" s="639"/>
      <c r="J98" s="640"/>
      <c r="K98" s="639"/>
      <c r="L98" s="641"/>
    </row>
    <row r="99" spans="1:12" s="655" customFormat="1" ht="13.05" customHeight="1">
      <c r="A99" s="642">
        <f>A97+1</f>
        <v>71</v>
      </c>
      <c r="B99" s="643"/>
      <c r="C99" s="644"/>
      <c r="D99" s="645" t="s">
        <v>3093</v>
      </c>
      <c r="E99" s="646" t="s">
        <v>2964</v>
      </c>
      <c r="F99" s="647" t="s">
        <v>49</v>
      </c>
      <c r="G99" s="648">
        <v>3</v>
      </c>
      <c r="H99" s="649"/>
      <c r="I99" s="650">
        <f>H99*G99</f>
        <v>0</v>
      </c>
      <c r="J99" s="649"/>
      <c r="K99" s="650">
        <f>J99*G99</f>
        <v>0</v>
      </c>
      <c r="L99" s="651">
        <f t="shared" ref="L99:L103" si="57">K99+I99</f>
        <v>0</v>
      </c>
    </row>
    <row r="100" spans="1:12" s="655" customFormat="1" ht="13.05" customHeight="1">
      <c r="A100" s="642">
        <f>A99+1</f>
        <v>72</v>
      </c>
      <c r="B100" s="643"/>
      <c r="C100" s="644"/>
      <c r="D100" s="645" t="s">
        <v>3094</v>
      </c>
      <c r="E100" s="646" t="s">
        <v>2964</v>
      </c>
      <c r="F100" s="647" t="s">
        <v>49</v>
      </c>
      <c r="G100" s="648">
        <v>14</v>
      </c>
      <c r="H100" s="649"/>
      <c r="I100" s="650">
        <f>H100*G100</f>
        <v>0</v>
      </c>
      <c r="J100" s="649"/>
      <c r="K100" s="650">
        <f>J100*G100</f>
        <v>0</v>
      </c>
      <c r="L100" s="651">
        <f t="shared" si="57"/>
        <v>0</v>
      </c>
    </row>
    <row r="101" spans="1:12" s="655" customFormat="1" ht="13.05" customHeight="1">
      <c r="A101" s="642">
        <f t="shared" ref="A101:A103" si="58">A100+1</f>
        <v>73</v>
      </c>
      <c r="B101" s="643"/>
      <c r="C101" s="644"/>
      <c r="D101" s="645" t="s">
        <v>3095</v>
      </c>
      <c r="E101" s="646" t="s">
        <v>2964</v>
      </c>
      <c r="F101" s="647" t="s">
        <v>49</v>
      </c>
      <c r="G101" s="648">
        <v>17</v>
      </c>
      <c r="H101" s="649"/>
      <c r="I101" s="650">
        <f>H101*G101</f>
        <v>0</v>
      </c>
      <c r="J101" s="649"/>
      <c r="K101" s="650">
        <f>J101*G101</f>
        <v>0</v>
      </c>
      <c r="L101" s="651">
        <f t="shared" si="57"/>
        <v>0</v>
      </c>
    </row>
    <row r="102" spans="1:12" s="655" customFormat="1" ht="13.05" customHeight="1">
      <c r="A102" s="642">
        <f t="shared" si="58"/>
        <v>74</v>
      </c>
      <c r="B102" s="643"/>
      <c r="C102" s="644"/>
      <c r="D102" s="645" t="s">
        <v>3096</v>
      </c>
      <c r="E102" s="646" t="s">
        <v>2964</v>
      </c>
      <c r="F102" s="647" t="s">
        <v>49</v>
      </c>
      <c r="G102" s="648">
        <v>65</v>
      </c>
      <c r="H102" s="649"/>
      <c r="I102" s="650">
        <f>H102*G102</f>
        <v>0</v>
      </c>
      <c r="J102" s="649"/>
      <c r="K102" s="650">
        <f>J102*G102</f>
        <v>0</v>
      </c>
      <c r="L102" s="651">
        <f t="shared" si="57"/>
        <v>0</v>
      </c>
    </row>
    <row r="103" spans="1:12" s="655" customFormat="1" ht="13.05" customHeight="1">
      <c r="A103" s="642">
        <f t="shared" si="58"/>
        <v>75</v>
      </c>
      <c r="B103" s="643"/>
      <c r="C103" s="644"/>
      <c r="D103" s="645" t="s">
        <v>3097</v>
      </c>
      <c r="E103" s="646" t="s">
        <v>2964</v>
      </c>
      <c r="F103" s="647" t="s">
        <v>49</v>
      </c>
      <c r="G103" s="648">
        <v>10</v>
      </c>
      <c r="H103" s="649"/>
      <c r="I103" s="650">
        <f>H103*G103</f>
        <v>0</v>
      </c>
      <c r="J103" s="649"/>
      <c r="K103" s="650">
        <f>J103*G103</f>
        <v>0</v>
      </c>
      <c r="L103" s="651">
        <f t="shared" si="57"/>
        <v>0</v>
      </c>
    </row>
    <row r="104" spans="1:12" s="655" customFormat="1">
      <c r="A104" s="634"/>
      <c r="B104" s="634"/>
      <c r="C104" s="657"/>
      <c r="D104" s="636" t="s">
        <v>3098</v>
      </c>
      <c r="E104" s="652"/>
      <c r="F104" s="637"/>
      <c r="G104" s="637"/>
      <c r="H104" s="638"/>
      <c r="I104" s="639"/>
      <c r="J104" s="640"/>
      <c r="K104" s="639"/>
      <c r="L104" s="641"/>
    </row>
    <row r="105" spans="1:12" s="655" customFormat="1">
      <c r="A105" s="642">
        <f>A103+1</f>
        <v>76</v>
      </c>
      <c r="B105" s="643"/>
      <c r="C105" s="644"/>
      <c r="D105" s="645" t="s">
        <v>3099</v>
      </c>
      <c r="E105" s="646" t="s">
        <v>2964</v>
      </c>
      <c r="F105" s="647" t="s">
        <v>49</v>
      </c>
      <c r="G105" s="648">
        <v>2</v>
      </c>
      <c r="H105" s="649"/>
      <c r="I105" s="650">
        <f>H105*G105</f>
        <v>0</v>
      </c>
      <c r="J105" s="649"/>
      <c r="K105" s="650">
        <f>J105*G105</f>
        <v>0</v>
      </c>
      <c r="L105" s="651">
        <f t="shared" ref="L105:L107" si="59">K105+I105</f>
        <v>0</v>
      </c>
    </row>
    <row r="106" spans="1:12" s="655" customFormat="1">
      <c r="A106" s="642">
        <f>A105+1</f>
        <v>77</v>
      </c>
      <c r="B106" s="643"/>
      <c r="C106" s="644"/>
      <c r="D106" s="645" t="s">
        <v>3100</v>
      </c>
      <c r="E106" s="646" t="s">
        <v>2964</v>
      </c>
      <c r="F106" s="647" t="s">
        <v>49</v>
      </c>
      <c r="G106" s="648">
        <v>8</v>
      </c>
      <c r="H106" s="649"/>
      <c r="I106" s="650">
        <f>H106*G106</f>
        <v>0</v>
      </c>
      <c r="J106" s="649"/>
      <c r="K106" s="650">
        <f>J106*G106</f>
        <v>0</v>
      </c>
      <c r="L106" s="651">
        <f t="shared" si="59"/>
        <v>0</v>
      </c>
    </row>
    <row r="107" spans="1:12" s="655" customFormat="1">
      <c r="A107" s="642">
        <f t="shared" ref="A107" si="60">A106+1</f>
        <v>78</v>
      </c>
      <c r="B107" s="643"/>
      <c r="C107" s="644"/>
      <c r="D107" s="645" t="s">
        <v>3101</v>
      </c>
      <c r="E107" s="646" t="s">
        <v>2964</v>
      </c>
      <c r="F107" s="647" t="s">
        <v>49</v>
      </c>
      <c r="G107" s="648">
        <v>3</v>
      </c>
      <c r="H107" s="649"/>
      <c r="I107" s="650">
        <f>H107*G107</f>
        <v>0</v>
      </c>
      <c r="J107" s="649"/>
      <c r="K107" s="650">
        <f>J107*G107</f>
        <v>0</v>
      </c>
      <c r="L107" s="651">
        <f t="shared" si="59"/>
        <v>0</v>
      </c>
    </row>
    <row r="108" spans="1:12" s="655" customFormat="1">
      <c r="A108" s="634"/>
      <c r="B108" s="634"/>
      <c r="C108" s="657"/>
      <c r="D108" s="636" t="s">
        <v>3102</v>
      </c>
      <c r="E108" s="652"/>
      <c r="F108" s="637"/>
      <c r="G108" s="637"/>
      <c r="H108" s="638"/>
      <c r="I108" s="639"/>
      <c r="J108" s="640"/>
      <c r="K108" s="639"/>
      <c r="L108" s="641"/>
    </row>
    <row r="109" spans="1:12" s="655" customFormat="1">
      <c r="A109" s="642">
        <f>A107+1</f>
        <v>79</v>
      </c>
      <c r="B109" s="643"/>
      <c r="C109" s="644"/>
      <c r="D109" s="661" t="s">
        <v>3103</v>
      </c>
      <c r="E109" s="646" t="s">
        <v>2964</v>
      </c>
      <c r="F109" s="647" t="s">
        <v>49</v>
      </c>
      <c r="G109" s="648">
        <v>20</v>
      </c>
      <c r="H109" s="649"/>
      <c r="I109" s="650">
        <f t="shared" ref="I109:I111" si="61">H109*G109</f>
        <v>0</v>
      </c>
      <c r="J109" s="649"/>
      <c r="K109" s="650">
        <f t="shared" ref="K109:K111" si="62">J109*G109</f>
        <v>0</v>
      </c>
      <c r="L109" s="651">
        <f t="shared" ref="L109:L111" si="63">K109+I109</f>
        <v>0</v>
      </c>
    </row>
    <row r="110" spans="1:12" s="655" customFormat="1" ht="13.05" customHeight="1">
      <c r="A110" s="642">
        <f>A109+1</f>
        <v>80</v>
      </c>
      <c r="B110" s="643"/>
      <c r="C110" s="644"/>
      <c r="D110" s="645" t="s">
        <v>3104</v>
      </c>
      <c r="E110" s="646" t="s">
        <v>2964</v>
      </c>
      <c r="F110" s="647" t="s">
        <v>49</v>
      </c>
      <c r="G110" s="648">
        <v>1</v>
      </c>
      <c r="H110" s="649"/>
      <c r="I110" s="650">
        <f t="shared" si="61"/>
        <v>0</v>
      </c>
      <c r="J110" s="649"/>
      <c r="K110" s="650">
        <f t="shared" si="62"/>
        <v>0</v>
      </c>
      <c r="L110" s="651">
        <f t="shared" si="63"/>
        <v>0</v>
      </c>
    </row>
    <row r="111" spans="1:12" s="655" customFormat="1" ht="13.05" customHeight="1">
      <c r="A111" s="642">
        <f t="shared" ref="A111" si="64">A110+1</f>
        <v>81</v>
      </c>
      <c r="B111" s="643"/>
      <c r="C111" s="644"/>
      <c r="D111" s="645" t="s">
        <v>3105</v>
      </c>
      <c r="E111" s="646" t="s">
        <v>2964</v>
      </c>
      <c r="F111" s="647" t="s">
        <v>49</v>
      </c>
      <c r="G111" s="648">
        <v>60</v>
      </c>
      <c r="H111" s="649"/>
      <c r="I111" s="650">
        <f t="shared" si="61"/>
        <v>0</v>
      </c>
      <c r="J111" s="649"/>
      <c r="K111" s="650">
        <f t="shared" si="62"/>
        <v>0</v>
      </c>
      <c r="L111" s="651">
        <f t="shared" si="63"/>
        <v>0</v>
      </c>
    </row>
    <row r="112" spans="1:12">
      <c r="A112" s="634"/>
      <c r="B112" s="634"/>
      <c r="C112" s="657"/>
      <c r="D112" s="636" t="s">
        <v>3106</v>
      </c>
      <c r="E112" s="652"/>
      <c r="F112" s="637"/>
      <c r="G112" s="637"/>
      <c r="H112" s="638"/>
      <c r="I112" s="639"/>
      <c r="J112" s="640"/>
      <c r="K112" s="639"/>
      <c r="L112" s="641"/>
    </row>
    <row r="113" spans="1:12" ht="13.05" customHeight="1">
      <c r="A113" s="642">
        <f>A111+1</f>
        <v>82</v>
      </c>
      <c r="B113" s="643"/>
      <c r="C113" s="644"/>
      <c r="D113" s="662" t="s">
        <v>3107</v>
      </c>
      <c r="E113" s="663" t="s">
        <v>3108</v>
      </c>
      <c r="F113" s="647" t="s">
        <v>49</v>
      </c>
      <c r="G113" s="648">
        <v>1</v>
      </c>
      <c r="H113" s="649"/>
      <c r="I113" s="650">
        <f t="shared" ref="I113:I117" si="65">H113*G113</f>
        <v>0</v>
      </c>
      <c r="J113" s="649"/>
      <c r="K113" s="650">
        <f t="shared" ref="K113:K117" si="66">J113*G113</f>
        <v>0</v>
      </c>
      <c r="L113" s="651">
        <f t="shared" ref="L113:L117" si="67">K113+I113</f>
        <v>0</v>
      </c>
    </row>
    <row r="114" spans="1:12" ht="13.05" customHeight="1">
      <c r="A114" s="642">
        <f>A113+1</f>
        <v>83</v>
      </c>
      <c r="B114" s="643"/>
      <c r="C114" s="644"/>
      <c r="D114" s="662" t="s">
        <v>3109</v>
      </c>
      <c r="E114" s="663" t="s">
        <v>3108</v>
      </c>
      <c r="F114" s="647" t="s">
        <v>49</v>
      </c>
      <c r="G114" s="648">
        <v>1</v>
      </c>
      <c r="H114" s="649"/>
      <c r="I114" s="650">
        <f t="shared" si="65"/>
        <v>0</v>
      </c>
      <c r="J114" s="649"/>
      <c r="K114" s="650">
        <f t="shared" si="66"/>
        <v>0</v>
      </c>
      <c r="L114" s="651">
        <f t="shared" si="67"/>
        <v>0</v>
      </c>
    </row>
    <row r="115" spans="1:12" s="655" customFormat="1">
      <c r="A115" s="642">
        <f t="shared" ref="A115:A117" si="68">A114+1</f>
        <v>84</v>
      </c>
      <c r="B115" s="643"/>
      <c r="C115" s="644"/>
      <c r="D115" s="664" t="s">
        <v>3110</v>
      </c>
      <c r="E115" s="665" t="s">
        <v>3108</v>
      </c>
      <c r="F115" s="647" t="s">
        <v>49</v>
      </c>
      <c r="G115" s="648">
        <v>1</v>
      </c>
      <c r="H115" s="649"/>
      <c r="I115" s="650">
        <f t="shared" si="65"/>
        <v>0</v>
      </c>
      <c r="J115" s="649"/>
      <c r="K115" s="650">
        <f t="shared" si="66"/>
        <v>0</v>
      </c>
      <c r="L115" s="651">
        <f t="shared" si="67"/>
        <v>0</v>
      </c>
    </row>
    <row r="116" spans="1:12" ht="13.05" customHeight="1">
      <c r="A116" s="642">
        <f t="shared" si="68"/>
        <v>85</v>
      </c>
      <c r="B116" s="643"/>
      <c r="C116" s="644"/>
      <c r="D116" s="662" t="s">
        <v>3111</v>
      </c>
      <c r="E116" s="663" t="s">
        <v>3108</v>
      </c>
      <c r="F116" s="647" t="s">
        <v>49</v>
      </c>
      <c r="G116" s="648">
        <v>1</v>
      </c>
      <c r="H116" s="649"/>
      <c r="I116" s="650">
        <f t="shared" si="65"/>
        <v>0</v>
      </c>
      <c r="J116" s="649"/>
      <c r="K116" s="650">
        <f t="shared" si="66"/>
        <v>0</v>
      </c>
      <c r="L116" s="651">
        <f t="shared" si="67"/>
        <v>0</v>
      </c>
    </row>
    <row r="117" spans="1:12" ht="13.05" customHeight="1">
      <c r="A117" s="642">
        <f t="shared" si="68"/>
        <v>86</v>
      </c>
      <c r="B117" s="643"/>
      <c r="C117" s="644"/>
      <c r="D117" s="662" t="s">
        <v>3112</v>
      </c>
      <c r="E117" s="663" t="s">
        <v>3108</v>
      </c>
      <c r="F117" s="647" t="s">
        <v>49</v>
      </c>
      <c r="G117" s="648">
        <v>2</v>
      </c>
      <c r="H117" s="649"/>
      <c r="I117" s="650">
        <f t="shared" si="65"/>
        <v>0</v>
      </c>
      <c r="J117" s="649"/>
      <c r="K117" s="650">
        <f t="shared" si="66"/>
        <v>0</v>
      </c>
      <c r="L117" s="651">
        <f t="shared" si="67"/>
        <v>0</v>
      </c>
    </row>
    <row r="118" spans="1:12">
      <c r="A118" s="634"/>
      <c r="B118" s="634"/>
      <c r="C118" s="657"/>
      <c r="D118" s="636" t="s">
        <v>3113</v>
      </c>
      <c r="E118" s="652"/>
      <c r="F118" s="637"/>
      <c r="G118" s="637"/>
      <c r="H118" s="638"/>
      <c r="I118" s="639"/>
      <c r="J118" s="640"/>
      <c r="K118" s="639"/>
      <c r="L118" s="641"/>
    </row>
    <row r="119" spans="1:12" ht="13.05" customHeight="1">
      <c r="A119" s="642">
        <f>A117+1</f>
        <v>87</v>
      </c>
      <c r="B119" s="643"/>
      <c r="C119" s="644"/>
      <c r="D119" s="666" t="s">
        <v>3114</v>
      </c>
      <c r="E119" s="646" t="s">
        <v>3108</v>
      </c>
      <c r="F119" s="647" t="s">
        <v>2364</v>
      </c>
      <c r="G119" s="648">
        <v>1</v>
      </c>
      <c r="H119" s="649"/>
      <c r="I119" s="650">
        <f>H119*G119</f>
        <v>0</v>
      </c>
      <c r="J119" s="649"/>
      <c r="K119" s="650">
        <f>J119*G119</f>
        <v>0</v>
      </c>
      <c r="L119" s="651">
        <f>K119+I119</f>
        <v>0</v>
      </c>
    </row>
    <row r="120" spans="1:12" ht="13.05" customHeight="1">
      <c r="A120" s="642">
        <f>A119+1</f>
        <v>88</v>
      </c>
      <c r="B120" s="643"/>
      <c r="C120" s="644"/>
      <c r="D120" s="662" t="s">
        <v>3115</v>
      </c>
      <c r="E120" s="663" t="s">
        <v>3108</v>
      </c>
      <c r="F120" s="647" t="s">
        <v>2364</v>
      </c>
      <c r="G120" s="648">
        <v>1</v>
      </c>
      <c r="H120" s="649"/>
      <c r="I120" s="650">
        <f>H120*G120</f>
        <v>0</v>
      </c>
      <c r="J120" s="649"/>
      <c r="K120" s="650">
        <f>J120*G120</f>
        <v>0</v>
      </c>
      <c r="L120" s="651">
        <f>K120+I120</f>
        <v>0</v>
      </c>
    </row>
    <row r="121" spans="1:12" s="655" customFormat="1">
      <c r="A121" s="634"/>
      <c r="B121" s="634"/>
      <c r="C121" s="635"/>
      <c r="D121" s="636" t="s">
        <v>3063</v>
      </c>
      <c r="E121" s="652"/>
      <c r="F121" s="637"/>
      <c r="G121" s="637"/>
      <c r="H121" s="638"/>
      <c r="I121" s="639"/>
      <c r="J121" s="640"/>
      <c r="K121" s="639"/>
      <c r="L121" s="641"/>
    </row>
    <row r="122" spans="1:12" s="655" customFormat="1" ht="22.05" customHeight="1">
      <c r="A122" s="642">
        <f>A120+1</f>
        <v>89</v>
      </c>
      <c r="B122" s="643"/>
      <c r="C122" s="644" t="s">
        <v>3116</v>
      </c>
      <c r="D122" s="645" t="s">
        <v>3117</v>
      </c>
      <c r="E122" s="646" t="s">
        <v>2964</v>
      </c>
      <c r="F122" s="647" t="s">
        <v>49</v>
      </c>
      <c r="G122" s="648">
        <v>2</v>
      </c>
      <c r="H122" s="649"/>
      <c r="I122" s="650">
        <f t="shared" ref="I122:I123" si="69">H122*G122</f>
        <v>0</v>
      </c>
      <c r="J122" s="649"/>
      <c r="K122" s="650">
        <f t="shared" ref="K122:K123" si="70">J122*G122</f>
        <v>0</v>
      </c>
      <c r="L122" s="651">
        <f t="shared" ref="L122:L123" si="71">K122+I122</f>
        <v>0</v>
      </c>
    </row>
    <row r="123" spans="1:12" s="655" customFormat="1">
      <c r="A123" s="642">
        <f t="shared" ref="A123" si="72">A122+1</f>
        <v>90</v>
      </c>
      <c r="B123" s="643"/>
      <c r="C123" s="644" t="s">
        <v>3118</v>
      </c>
      <c r="D123" s="645" t="s">
        <v>3119</v>
      </c>
      <c r="E123" s="646" t="s">
        <v>2964</v>
      </c>
      <c r="F123" s="647" t="s">
        <v>49</v>
      </c>
      <c r="G123" s="648">
        <v>2</v>
      </c>
      <c r="H123" s="649"/>
      <c r="I123" s="650">
        <f t="shared" si="69"/>
        <v>0</v>
      </c>
      <c r="J123" s="649"/>
      <c r="K123" s="650">
        <f t="shared" si="70"/>
        <v>0</v>
      </c>
      <c r="L123" s="651">
        <f t="shared" si="71"/>
        <v>0</v>
      </c>
    </row>
    <row r="124" spans="1:12" s="655" customFormat="1">
      <c r="A124" s="634"/>
      <c r="B124" s="634"/>
      <c r="C124" s="657"/>
      <c r="D124" s="636" t="s">
        <v>3120</v>
      </c>
      <c r="E124" s="652"/>
      <c r="F124" s="637"/>
      <c r="G124" s="637"/>
      <c r="H124" s="638"/>
      <c r="I124" s="639"/>
      <c r="J124" s="640"/>
      <c r="K124" s="639"/>
      <c r="L124" s="641"/>
    </row>
    <row r="125" spans="1:12" s="655" customFormat="1" ht="40.799999999999997">
      <c r="A125" s="642">
        <f>A123+1</f>
        <v>91</v>
      </c>
      <c r="B125" s="643"/>
      <c r="C125" s="644" t="s">
        <v>3121</v>
      </c>
      <c r="D125" s="645" t="s">
        <v>3122</v>
      </c>
      <c r="E125" s="646" t="s">
        <v>2964</v>
      </c>
      <c r="F125" s="647" t="s">
        <v>49</v>
      </c>
      <c r="G125" s="648">
        <v>1</v>
      </c>
      <c r="H125" s="649"/>
      <c r="I125" s="650">
        <f t="shared" ref="I125" si="73">H125*G125</f>
        <v>0</v>
      </c>
      <c r="J125" s="649"/>
      <c r="K125" s="650">
        <f t="shared" ref="K125" si="74">J125*G125</f>
        <v>0</v>
      </c>
      <c r="L125" s="651">
        <f t="shared" ref="L125:L126" si="75">K125+I125</f>
        <v>0</v>
      </c>
    </row>
    <row r="126" spans="1:12" s="655" customFormat="1" ht="19.95" customHeight="1">
      <c r="A126" s="642">
        <f t="shared" ref="A126" si="76">A125+1</f>
        <v>92</v>
      </c>
      <c r="B126" s="643"/>
      <c r="C126" s="644"/>
      <c r="D126" s="645" t="s">
        <v>3123</v>
      </c>
      <c r="E126" s="646" t="s">
        <v>2964</v>
      </c>
      <c r="F126" s="647" t="s">
        <v>49</v>
      </c>
      <c r="G126" s="648">
        <v>1</v>
      </c>
      <c r="H126" s="649"/>
      <c r="I126" s="650">
        <f>H126*G126</f>
        <v>0</v>
      </c>
      <c r="J126" s="649"/>
      <c r="K126" s="650">
        <f>J126*G126</f>
        <v>0</v>
      </c>
      <c r="L126" s="651">
        <f t="shared" si="75"/>
        <v>0</v>
      </c>
    </row>
    <row r="127" spans="1:12" s="655" customFormat="1">
      <c r="A127" s="634"/>
      <c r="B127" s="634"/>
      <c r="C127" s="657"/>
      <c r="D127" s="636" t="s">
        <v>3124</v>
      </c>
      <c r="E127" s="652"/>
      <c r="F127" s="637"/>
      <c r="G127" s="637"/>
      <c r="H127" s="638"/>
      <c r="I127" s="639"/>
      <c r="J127" s="640"/>
      <c r="K127" s="639"/>
      <c r="L127" s="641"/>
    </row>
    <row r="128" spans="1:12" s="655" customFormat="1" ht="19.95" customHeight="1">
      <c r="A128" s="642">
        <f>A126+1</f>
        <v>93</v>
      </c>
      <c r="B128" s="643"/>
      <c r="C128" s="644" t="s">
        <v>3125</v>
      </c>
      <c r="D128" s="645" t="s">
        <v>3126</v>
      </c>
      <c r="E128" s="646" t="s">
        <v>2964</v>
      </c>
      <c r="F128" s="647" t="s">
        <v>49</v>
      </c>
      <c r="G128" s="648">
        <v>1</v>
      </c>
      <c r="H128" s="649"/>
      <c r="I128" s="650">
        <f t="shared" ref="I128:I137" si="77">H128*G128</f>
        <v>0</v>
      </c>
      <c r="J128" s="649"/>
      <c r="K128" s="650">
        <f t="shared" ref="K128:K137" si="78">J128*G128</f>
        <v>0</v>
      </c>
      <c r="L128" s="651">
        <f t="shared" ref="L128:L137" si="79">K128+I128</f>
        <v>0</v>
      </c>
    </row>
    <row r="129" spans="1:12" s="655" customFormat="1" ht="22.95" customHeight="1">
      <c r="A129" s="642">
        <f t="shared" ref="A129:A137" si="80">A128+1</f>
        <v>94</v>
      </c>
      <c r="B129" s="643"/>
      <c r="C129" s="644" t="s">
        <v>3127</v>
      </c>
      <c r="D129" s="645" t="s">
        <v>3128</v>
      </c>
      <c r="E129" s="646" t="s">
        <v>2964</v>
      </c>
      <c r="F129" s="647" t="s">
        <v>49</v>
      </c>
      <c r="G129" s="648">
        <v>1</v>
      </c>
      <c r="H129" s="649"/>
      <c r="I129" s="650">
        <f t="shared" si="77"/>
        <v>0</v>
      </c>
      <c r="J129" s="649"/>
      <c r="K129" s="650">
        <f t="shared" si="78"/>
        <v>0</v>
      </c>
      <c r="L129" s="651">
        <f t="shared" si="79"/>
        <v>0</v>
      </c>
    </row>
    <row r="130" spans="1:12" s="655" customFormat="1">
      <c r="A130" s="642">
        <f t="shared" si="80"/>
        <v>95</v>
      </c>
      <c r="B130" s="643"/>
      <c r="C130" s="644" t="s">
        <v>3129</v>
      </c>
      <c r="D130" s="645" t="s">
        <v>3130</v>
      </c>
      <c r="E130" s="646" t="s">
        <v>2964</v>
      </c>
      <c r="F130" s="647" t="s">
        <v>49</v>
      </c>
      <c r="G130" s="648">
        <v>3</v>
      </c>
      <c r="H130" s="649"/>
      <c r="I130" s="650">
        <f t="shared" si="77"/>
        <v>0</v>
      </c>
      <c r="J130" s="649"/>
      <c r="K130" s="650">
        <f t="shared" si="78"/>
        <v>0</v>
      </c>
      <c r="L130" s="651">
        <f t="shared" si="79"/>
        <v>0</v>
      </c>
    </row>
    <row r="131" spans="1:12" s="655" customFormat="1" ht="13.05" customHeight="1">
      <c r="A131" s="642">
        <f t="shared" si="80"/>
        <v>96</v>
      </c>
      <c r="B131" s="643"/>
      <c r="C131" s="644" t="s">
        <v>3131</v>
      </c>
      <c r="D131" s="645" t="s">
        <v>3132</v>
      </c>
      <c r="E131" s="646" t="s">
        <v>2964</v>
      </c>
      <c r="F131" s="647" t="s">
        <v>49</v>
      </c>
      <c r="G131" s="648">
        <v>1</v>
      </c>
      <c r="H131" s="649"/>
      <c r="I131" s="650">
        <f t="shared" si="77"/>
        <v>0</v>
      </c>
      <c r="J131" s="649"/>
      <c r="K131" s="650">
        <f t="shared" si="78"/>
        <v>0</v>
      </c>
      <c r="L131" s="651">
        <f t="shared" si="79"/>
        <v>0</v>
      </c>
    </row>
    <row r="132" spans="1:12" s="655" customFormat="1" ht="13.05" customHeight="1">
      <c r="A132" s="642">
        <f t="shared" si="80"/>
        <v>97</v>
      </c>
      <c r="B132" s="643"/>
      <c r="C132" s="644" t="s">
        <v>3133</v>
      </c>
      <c r="D132" s="645" t="s">
        <v>3134</v>
      </c>
      <c r="E132" s="646" t="s">
        <v>2964</v>
      </c>
      <c r="F132" s="647" t="s">
        <v>49</v>
      </c>
      <c r="G132" s="648">
        <v>1</v>
      </c>
      <c r="H132" s="649"/>
      <c r="I132" s="650">
        <f t="shared" si="77"/>
        <v>0</v>
      </c>
      <c r="J132" s="649"/>
      <c r="K132" s="650">
        <f t="shared" si="78"/>
        <v>0</v>
      </c>
      <c r="L132" s="651">
        <f t="shared" si="79"/>
        <v>0</v>
      </c>
    </row>
    <row r="133" spans="1:12" s="655" customFormat="1" ht="13.05" customHeight="1">
      <c r="A133" s="642">
        <f t="shared" si="80"/>
        <v>98</v>
      </c>
      <c r="B133" s="643"/>
      <c r="C133" s="644" t="s">
        <v>3135</v>
      </c>
      <c r="D133" s="645" t="s">
        <v>3136</v>
      </c>
      <c r="E133" s="646" t="s">
        <v>2964</v>
      </c>
      <c r="F133" s="647" t="s">
        <v>49</v>
      </c>
      <c r="G133" s="648">
        <v>2</v>
      </c>
      <c r="H133" s="649"/>
      <c r="I133" s="650">
        <f t="shared" si="77"/>
        <v>0</v>
      </c>
      <c r="J133" s="649"/>
      <c r="K133" s="650">
        <f t="shared" si="78"/>
        <v>0</v>
      </c>
      <c r="L133" s="651">
        <f t="shared" si="79"/>
        <v>0</v>
      </c>
    </row>
    <row r="134" spans="1:12" s="655" customFormat="1">
      <c r="A134" s="642">
        <f t="shared" si="80"/>
        <v>99</v>
      </c>
      <c r="B134" s="643"/>
      <c r="C134" s="644" t="s">
        <v>3137</v>
      </c>
      <c r="D134" s="645" t="s">
        <v>3138</v>
      </c>
      <c r="E134" s="646" t="s">
        <v>2964</v>
      </c>
      <c r="F134" s="647" t="s">
        <v>49</v>
      </c>
      <c r="G134" s="648">
        <v>2</v>
      </c>
      <c r="H134" s="649"/>
      <c r="I134" s="650">
        <f t="shared" si="77"/>
        <v>0</v>
      </c>
      <c r="J134" s="649"/>
      <c r="K134" s="650">
        <f t="shared" si="78"/>
        <v>0</v>
      </c>
      <c r="L134" s="651">
        <f t="shared" si="79"/>
        <v>0</v>
      </c>
    </row>
    <row r="135" spans="1:12" s="655" customFormat="1">
      <c r="A135" s="642">
        <f t="shared" si="80"/>
        <v>100</v>
      </c>
      <c r="B135" s="643"/>
      <c r="C135" s="644" t="s">
        <v>3139</v>
      </c>
      <c r="D135" s="645" t="s">
        <v>3140</v>
      </c>
      <c r="E135" s="646" t="s">
        <v>2964</v>
      </c>
      <c r="F135" s="647" t="s">
        <v>49</v>
      </c>
      <c r="G135" s="648">
        <v>2</v>
      </c>
      <c r="H135" s="649"/>
      <c r="I135" s="650">
        <f t="shared" si="77"/>
        <v>0</v>
      </c>
      <c r="J135" s="649"/>
      <c r="K135" s="650">
        <f t="shared" si="78"/>
        <v>0</v>
      </c>
      <c r="L135" s="651">
        <f t="shared" si="79"/>
        <v>0</v>
      </c>
    </row>
    <row r="136" spans="1:12" s="655" customFormat="1" ht="30.6">
      <c r="A136" s="642">
        <f t="shared" si="80"/>
        <v>101</v>
      </c>
      <c r="B136" s="643"/>
      <c r="C136" s="644"/>
      <c r="D136" s="645" t="s">
        <v>3141</v>
      </c>
      <c r="E136" s="646" t="s">
        <v>2964</v>
      </c>
      <c r="F136" s="647" t="s">
        <v>2364</v>
      </c>
      <c r="G136" s="648">
        <v>1</v>
      </c>
      <c r="H136" s="649"/>
      <c r="I136" s="650">
        <f t="shared" si="77"/>
        <v>0</v>
      </c>
      <c r="J136" s="649"/>
      <c r="K136" s="650">
        <f t="shared" si="78"/>
        <v>0</v>
      </c>
      <c r="L136" s="651">
        <f t="shared" si="79"/>
        <v>0</v>
      </c>
    </row>
    <row r="137" spans="1:12" s="655" customFormat="1" ht="13.05" customHeight="1">
      <c r="A137" s="642">
        <f t="shared" si="80"/>
        <v>102</v>
      </c>
      <c r="B137" s="643"/>
      <c r="C137" s="644"/>
      <c r="D137" s="645" t="s">
        <v>3142</v>
      </c>
      <c r="E137" s="646" t="s">
        <v>2964</v>
      </c>
      <c r="F137" s="647" t="s">
        <v>2364</v>
      </c>
      <c r="G137" s="648">
        <v>1</v>
      </c>
      <c r="H137" s="649"/>
      <c r="I137" s="650">
        <f t="shared" si="77"/>
        <v>0</v>
      </c>
      <c r="J137" s="649"/>
      <c r="K137" s="650">
        <f t="shared" si="78"/>
        <v>0</v>
      </c>
      <c r="L137" s="651">
        <f t="shared" si="79"/>
        <v>0</v>
      </c>
    </row>
    <row r="138" spans="1:12">
      <c r="A138" s="634"/>
      <c r="B138" s="634"/>
      <c r="C138" s="657"/>
      <c r="D138" s="636" t="s">
        <v>3143</v>
      </c>
      <c r="E138" s="652"/>
      <c r="F138" s="637"/>
      <c r="G138" s="637"/>
      <c r="H138" s="638"/>
      <c r="I138" s="639"/>
      <c r="J138" s="640"/>
      <c r="K138" s="639"/>
      <c r="L138" s="641"/>
    </row>
    <row r="139" spans="1:12" ht="20.399999999999999">
      <c r="A139" s="642">
        <f>A137+1</f>
        <v>103</v>
      </c>
      <c r="B139" s="643"/>
      <c r="C139" s="644"/>
      <c r="D139" s="645" t="s">
        <v>3144</v>
      </c>
      <c r="E139" s="646" t="s">
        <v>2964</v>
      </c>
      <c r="F139" s="647" t="s">
        <v>49</v>
      </c>
      <c r="G139" s="648">
        <v>2</v>
      </c>
      <c r="H139" s="649"/>
      <c r="I139" s="650">
        <f t="shared" ref="I139:I141" si="81">H139*G139</f>
        <v>0</v>
      </c>
      <c r="J139" s="649"/>
      <c r="K139" s="650">
        <f t="shared" ref="K139:K141" si="82">J139*G139</f>
        <v>0</v>
      </c>
      <c r="L139" s="651">
        <f t="shared" ref="L139:L141" si="83">K139+I139</f>
        <v>0</v>
      </c>
    </row>
    <row r="140" spans="1:12" ht="13.05" customHeight="1">
      <c r="A140" s="642">
        <f t="shared" ref="A140:A141" si="84">A139+1</f>
        <v>104</v>
      </c>
      <c r="B140" s="643"/>
      <c r="C140" s="644"/>
      <c r="D140" s="645" t="s">
        <v>3145</v>
      </c>
      <c r="E140" s="646" t="s">
        <v>2964</v>
      </c>
      <c r="F140" s="647" t="s">
        <v>49</v>
      </c>
      <c r="G140" s="648">
        <v>1</v>
      </c>
      <c r="H140" s="649"/>
      <c r="I140" s="650">
        <f t="shared" si="81"/>
        <v>0</v>
      </c>
      <c r="J140" s="649"/>
      <c r="K140" s="650">
        <f t="shared" si="82"/>
        <v>0</v>
      </c>
      <c r="L140" s="651">
        <f t="shared" si="83"/>
        <v>0</v>
      </c>
    </row>
    <row r="141" spans="1:12" ht="13.05" customHeight="1">
      <c r="A141" s="642">
        <f t="shared" si="84"/>
        <v>105</v>
      </c>
      <c r="B141" s="643"/>
      <c r="C141" s="644"/>
      <c r="D141" s="645" t="s">
        <v>3146</v>
      </c>
      <c r="E141" s="646" t="s">
        <v>2964</v>
      </c>
      <c r="F141" s="647" t="s">
        <v>49</v>
      </c>
      <c r="G141" s="648">
        <v>1</v>
      </c>
      <c r="H141" s="649"/>
      <c r="I141" s="650">
        <f t="shared" si="81"/>
        <v>0</v>
      </c>
      <c r="J141" s="649"/>
      <c r="K141" s="650">
        <f t="shared" si="82"/>
        <v>0</v>
      </c>
      <c r="L141" s="651">
        <f t="shared" si="83"/>
        <v>0</v>
      </c>
    </row>
    <row r="142" spans="1:12" s="655" customFormat="1">
      <c r="A142" s="634"/>
      <c r="B142" s="634"/>
      <c r="C142" s="657"/>
      <c r="D142" s="636" t="s">
        <v>3147</v>
      </c>
      <c r="E142" s="652"/>
      <c r="F142" s="637"/>
      <c r="G142" s="637"/>
      <c r="H142" s="638"/>
      <c r="I142" s="639"/>
      <c r="J142" s="640"/>
      <c r="K142" s="639"/>
      <c r="L142" s="641"/>
    </row>
    <row r="143" spans="1:12" ht="13.05" customHeight="1">
      <c r="A143" s="642">
        <f>A141+1</f>
        <v>106</v>
      </c>
      <c r="B143" s="643"/>
      <c r="C143" s="644" t="s">
        <v>3148</v>
      </c>
      <c r="D143" s="645" t="s">
        <v>3149</v>
      </c>
      <c r="E143" s="646" t="s">
        <v>2964</v>
      </c>
      <c r="F143" s="647" t="s">
        <v>49</v>
      </c>
      <c r="G143" s="648">
        <v>1</v>
      </c>
      <c r="H143" s="649"/>
      <c r="I143" s="650">
        <f t="shared" ref="I143:I145" si="85">H143*G143</f>
        <v>0</v>
      </c>
      <c r="J143" s="649"/>
      <c r="K143" s="650">
        <f t="shared" ref="K143:K145" si="86">J143*G143</f>
        <v>0</v>
      </c>
      <c r="L143" s="651">
        <f t="shared" ref="L143:L145" si="87">K143+I143</f>
        <v>0</v>
      </c>
    </row>
    <row r="144" spans="1:12" ht="13.05" customHeight="1">
      <c r="A144" s="642">
        <f>A143+1</f>
        <v>107</v>
      </c>
      <c r="B144" s="643"/>
      <c r="C144" s="644" t="s">
        <v>3150</v>
      </c>
      <c r="D144" s="645" t="s">
        <v>3151</v>
      </c>
      <c r="E144" s="646" t="s">
        <v>2964</v>
      </c>
      <c r="F144" s="647" t="s">
        <v>49</v>
      </c>
      <c r="G144" s="648">
        <v>1</v>
      </c>
      <c r="H144" s="649"/>
      <c r="I144" s="650">
        <f t="shared" si="85"/>
        <v>0</v>
      </c>
      <c r="J144" s="649"/>
      <c r="K144" s="650">
        <f t="shared" si="86"/>
        <v>0</v>
      </c>
      <c r="L144" s="651">
        <f t="shared" si="87"/>
        <v>0</v>
      </c>
    </row>
    <row r="145" spans="1:12" ht="13.05" customHeight="1">
      <c r="A145" s="642">
        <f>A144+1</f>
        <v>108</v>
      </c>
      <c r="B145" s="643"/>
      <c r="C145" s="644" t="s">
        <v>3152</v>
      </c>
      <c r="D145" s="645" t="s">
        <v>3153</v>
      </c>
      <c r="E145" s="646" t="s">
        <v>2964</v>
      </c>
      <c r="F145" s="647" t="s">
        <v>49</v>
      </c>
      <c r="G145" s="648">
        <v>1</v>
      </c>
      <c r="H145" s="649"/>
      <c r="I145" s="650">
        <f t="shared" si="85"/>
        <v>0</v>
      </c>
      <c r="J145" s="649"/>
      <c r="K145" s="650">
        <f t="shared" si="86"/>
        <v>0</v>
      </c>
      <c r="L145" s="651">
        <f t="shared" si="87"/>
        <v>0</v>
      </c>
    </row>
    <row r="146" spans="1:12" s="655" customFormat="1">
      <c r="A146" s="634"/>
      <c r="B146" s="634"/>
      <c r="C146" s="657"/>
      <c r="D146" s="636" t="s">
        <v>3154</v>
      </c>
      <c r="E146" s="652"/>
      <c r="F146" s="637"/>
      <c r="G146" s="637"/>
      <c r="H146" s="638"/>
      <c r="I146" s="639"/>
      <c r="J146" s="640"/>
      <c r="K146" s="639"/>
      <c r="L146" s="641"/>
    </row>
    <row r="147" spans="1:12" s="655" customFormat="1" ht="255">
      <c r="A147" s="642">
        <f>A145+1</f>
        <v>109</v>
      </c>
      <c r="B147" s="643"/>
      <c r="C147" s="644"/>
      <c r="D147" s="645" t="s">
        <v>3155</v>
      </c>
      <c r="E147" s="646" t="s">
        <v>2964</v>
      </c>
      <c r="F147" s="647" t="s">
        <v>49</v>
      </c>
      <c r="G147" s="648">
        <v>8</v>
      </c>
      <c r="H147" s="649"/>
      <c r="I147" s="650">
        <f t="shared" ref="I147:I154" si="88">H147*G147</f>
        <v>0</v>
      </c>
      <c r="J147" s="649"/>
      <c r="K147" s="650">
        <f t="shared" ref="K147:K154" si="89">J147*G147</f>
        <v>0</v>
      </c>
      <c r="L147" s="651">
        <f t="shared" ref="L147:L154" si="90">K147+I147</f>
        <v>0</v>
      </c>
    </row>
    <row r="148" spans="1:12" s="655" customFormat="1" ht="21" customHeight="1">
      <c r="A148" s="642">
        <f>A147+1</f>
        <v>110</v>
      </c>
      <c r="B148" s="643"/>
      <c r="C148" s="644"/>
      <c r="D148" s="645" t="s">
        <v>3156</v>
      </c>
      <c r="E148" s="646" t="s">
        <v>2964</v>
      </c>
      <c r="F148" s="647" t="s">
        <v>49</v>
      </c>
      <c r="G148" s="648">
        <v>8</v>
      </c>
      <c r="H148" s="649"/>
      <c r="I148" s="650">
        <f t="shared" si="88"/>
        <v>0</v>
      </c>
      <c r="J148" s="649"/>
      <c r="K148" s="650">
        <f t="shared" si="89"/>
        <v>0</v>
      </c>
      <c r="L148" s="651">
        <f t="shared" si="90"/>
        <v>0</v>
      </c>
    </row>
    <row r="149" spans="1:12" s="655" customFormat="1" ht="346.8">
      <c r="A149" s="642">
        <f>A148+1</f>
        <v>111</v>
      </c>
      <c r="B149" s="643"/>
      <c r="C149" s="644"/>
      <c r="D149" s="645" t="s">
        <v>3157</v>
      </c>
      <c r="E149" s="646" t="s">
        <v>2964</v>
      </c>
      <c r="F149" s="647" t="s">
        <v>49</v>
      </c>
      <c r="G149" s="648">
        <v>2</v>
      </c>
      <c r="H149" s="649"/>
      <c r="I149" s="650">
        <f t="shared" si="88"/>
        <v>0</v>
      </c>
      <c r="J149" s="649"/>
      <c r="K149" s="650">
        <f t="shared" si="89"/>
        <v>0</v>
      </c>
      <c r="L149" s="651">
        <f t="shared" si="90"/>
        <v>0</v>
      </c>
    </row>
    <row r="150" spans="1:12" s="655" customFormat="1" ht="40.950000000000003" customHeight="1">
      <c r="A150" s="642">
        <f t="shared" ref="A150:A154" si="91">A149+1</f>
        <v>112</v>
      </c>
      <c r="B150" s="643"/>
      <c r="C150" s="644"/>
      <c r="D150" s="645" t="s">
        <v>3158</v>
      </c>
      <c r="E150" s="646" t="s">
        <v>2964</v>
      </c>
      <c r="F150" s="647" t="s">
        <v>49</v>
      </c>
      <c r="G150" s="648">
        <v>2</v>
      </c>
      <c r="H150" s="649"/>
      <c r="I150" s="650">
        <f t="shared" si="88"/>
        <v>0</v>
      </c>
      <c r="J150" s="649"/>
      <c r="K150" s="650">
        <f t="shared" si="89"/>
        <v>0</v>
      </c>
      <c r="L150" s="651">
        <f t="shared" si="90"/>
        <v>0</v>
      </c>
    </row>
    <row r="151" spans="1:12" s="655" customFormat="1">
      <c r="A151" s="642">
        <f t="shared" si="91"/>
        <v>113</v>
      </c>
      <c r="B151" s="643"/>
      <c r="C151" s="644"/>
      <c r="D151" s="645" t="s">
        <v>3159</v>
      </c>
      <c r="E151" s="646" t="s">
        <v>2964</v>
      </c>
      <c r="F151" s="647" t="s">
        <v>49</v>
      </c>
      <c r="G151" s="648">
        <v>2</v>
      </c>
      <c r="H151" s="649"/>
      <c r="I151" s="650">
        <f t="shared" si="88"/>
        <v>0</v>
      </c>
      <c r="J151" s="649"/>
      <c r="K151" s="650">
        <f t="shared" si="89"/>
        <v>0</v>
      </c>
      <c r="L151" s="651">
        <f t="shared" si="90"/>
        <v>0</v>
      </c>
    </row>
    <row r="152" spans="1:12" s="655" customFormat="1" ht="20.399999999999999">
      <c r="A152" s="642">
        <f t="shared" si="91"/>
        <v>114</v>
      </c>
      <c r="B152" s="643"/>
      <c r="C152" s="644"/>
      <c r="D152" s="645" t="s">
        <v>3160</v>
      </c>
      <c r="E152" s="646" t="s">
        <v>2964</v>
      </c>
      <c r="F152" s="647" t="s">
        <v>49</v>
      </c>
      <c r="G152" s="648">
        <v>2</v>
      </c>
      <c r="H152" s="649"/>
      <c r="I152" s="650">
        <f t="shared" si="88"/>
        <v>0</v>
      </c>
      <c r="J152" s="649"/>
      <c r="K152" s="650">
        <f t="shared" si="89"/>
        <v>0</v>
      </c>
      <c r="L152" s="651">
        <f t="shared" si="90"/>
        <v>0</v>
      </c>
    </row>
    <row r="153" spans="1:12" s="655" customFormat="1">
      <c r="A153" s="642">
        <f t="shared" si="91"/>
        <v>115</v>
      </c>
      <c r="B153" s="643"/>
      <c r="C153" s="644"/>
      <c r="D153" s="645" t="s">
        <v>3161</v>
      </c>
      <c r="E153" s="646" t="s">
        <v>2964</v>
      </c>
      <c r="F153" s="647" t="s">
        <v>49</v>
      </c>
      <c r="G153" s="648">
        <v>6</v>
      </c>
      <c r="H153" s="649"/>
      <c r="I153" s="650">
        <f t="shared" si="88"/>
        <v>0</v>
      </c>
      <c r="J153" s="649"/>
      <c r="K153" s="650">
        <f t="shared" si="89"/>
        <v>0</v>
      </c>
      <c r="L153" s="651">
        <f t="shared" si="90"/>
        <v>0</v>
      </c>
    </row>
    <row r="154" spans="1:12" s="655" customFormat="1" ht="21" customHeight="1">
      <c r="A154" s="642">
        <f t="shared" si="91"/>
        <v>116</v>
      </c>
      <c r="B154" s="643"/>
      <c r="C154" s="644"/>
      <c r="D154" s="645" t="s">
        <v>3162</v>
      </c>
      <c r="E154" s="646" t="s">
        <v>2964</v>
      </c>
      <c r="F154" s="647" t="s">
        <v>49</v>
      </c>
      <c r="G154" s="648">
        <v>10</v>
      </c>
      <c r="H154" s="649"/>
      <c r="I154" s="650">
        <f t="shared" si="88"/>
        <v>0</v>
      </c>
      <c r="J154" s="649"/>
      <c r="K154" s="650">
        <f t="shared" si="89"/>
        <v>0</v>
      </c>
      <c r="L154" s="651">
        <f t="shared" si="90"/>
        <v>0</v>
      </c>
    </row>
    <row r="155" spans="1:12" s="655" customFormat="1">
      <c r="A155" s="634"/>
      <c r="B155" s="634"/>
      <c r="C155" s="635"/>
      <c r="D155" s="636" t="s">
        <v>3163</v>
      </c>
      <c r="E155" s="652"/>
      <c r="F155" s="637"/>
      <c r="G155" s="637"/>
      <c r="H155" s="638"/>
      <c r="I155" s="639"/>
      <c r="J155" s="640"/>
      <c r="K155" s="639"/>
      <c r="L155" s="641"/>
    </row>
    <row r="156" spans="1:12" s="655" customFormat="1" ht="112.95" customHeight="1">
      <c r="A156" s="642">
        <f>A154+1</f>
        <v>117</v>
      </c>
      <c r="B156" s="643"/>
      <c r="C156" s="644"/>
      <c r="D156" s="666" t="s">
        <v>3164</v>
      </c>
      <c r="E156" s="646" t="s">
        <v>2964</v>
      </c>
      <c r="F156" s="647" t="s">
        <v>49</v>
      </c>
      <c r="G156" s="648">
        <v>1</v>
      </c>
      <c r="H156" s="649"/>
      <c r="I156" s="650">
        <f t="shared" ref="I156:I161" si="92">H156*G156</f>
        <v>0</v>
      </c>
      <c r="J156" s="649"/>
      <c r="K156" s="650">
        <f t="shared" ref="K156:K161" si="93">J156*G156</f>
        <v>0</v>
      </c>
      <c r="L156" s="651">
        <f t="shared" ref="L156:L161" si="94">K156+I156</f>
        <v>0</v>
      </c>
    </row>
    <row r="157" spans="1:12" s="667" customFormat="1" ht="40.049999999999997" customHeight="1">
      <c r="A157" s="642">
        <f t="shared" ref="A157:A164" si="95">A156+1</f>
        <v>118</v>
      </c>
      <c r="B157" s="643"/>
      <c r="C157" s="644"/>
      <c r="D157" s="645" t="s">
        <v>3165</v>
      </c>
      <c r="E157" s="646" t="s">
        <v>2964</v>
      </c>
      <c r="F157" s="647" t="s">
        <v>49</v>
      </c>
      <c r="G157" s="648">
        <v>1</v>
      </c>
      <c r="H157" s="649"/>
      <c r="I157" s="650">
        <f t="shared" si="92"/>
        <v>0</v>
      </c>
      <c r="J157" s="649"/>
      <c r="K157" s="650">
        <f t="shared" si="93"/>
        <v>0</v>
      </c>
      <c r="L157" s="651">
        <f t="shared" si="94"/>
        <v>0</v>
      </c>
    </row>
    <row r="158" spans="1:12" s="667" customFormat="1" ht="40.799999999999997">
      <c r="A158" s="642">
        <f t="shared" si="95"/>
        <v>119</v>
      </c>
      <c r="B158" s="643"/>
      <c r="C158" s="644"/>
      <c r="D158" s="645" t="s">
        <v>3166</v>
      </c>
      <c r="E158" s="646" t="s">
        <v>2964</v>
      </c>
      <c r="F158" s="647" t="s">
        <v>49</v>
      </c>
      <c r="G158" s="648">
        <v>1</v>
      </c>
      <c r="H158" s="649"/>
      <c r="I158" s="650">
        <f t="shared" si="92"/>
        <v>0</v>
      </c>
      <c r="J158" s="649"/>
      <c r="K158" s="650">
        <f t="shared" si="93"/>
        <v>0</v>
      </c>
      <c r="L158" s="651">
        <f t="shared" si="94"/>
        <v>0</v>
      </c>
    </row>
    <row r="159" spans="1:12" s="667" customFormat="1" ht="40.799999999999997">
      <c r="A159" s="642">
        <f t="shared" si="95"/>
        <v>120</v>
      </c>
      <c r="B159" s="643"/>
      <c r="C159" s="644"/>
      <c r="D159" s="645" t="s">
        <v>3167</v>
      </c>
      <c r="E159" s="646" t="s">
        <v>2964</v>
      </c>
      <c r="F159" s="647" t="s">
        <v>49</v>
      </c>
      <c r="G159" s="648">
        <v>1</v>
      </c>
      <c r="H159" s="649"/>
      <c r="I159" s="650">
        <f t="shared" si="92"/>
        <v>0</v>
      </c>
      <c r="J159" s="649"/>
      <c r="K159" s="650">
        <f t="shared" si="93"/>
        <v>0</v>
      </c>
      <c r="L159" s="651">
        <f t="shared" si="94"/>
        <v>0</v>
      </c>
    </row>
    <row r="160" spans="1:12" s="667" customFormat="1" ht="15" customHeight="1">
      <c r="A160" s="642">
        <f t="shared" si="95"/>
        <v>121</v>
      </c>
      <c r="B160" s="643"/>
      <c r="C160" s="644"/>
      <c r="D160" s="645" t="s">
        <v>3168</v>
      </c>
      <c r="E160" s="646" t="s">
        <v>2964</v>
      </c>
      <c r="F160" s="647" t="s">
        <v>2364</v>
      </c>
      <c r="G160" s="648">
        <v>1</v>
      </c>
      <c r="H160" s="649"/>
      <c r="I160" s="650">
        <f t="shared" si="92"/>
        <v>0</v>
      </c>
      <c r="J160" s="649"/>
      <c r="K160" s="650">
        <f t="shared" si="93"/>
        <v>0</v>
      </c>
      <c r="L160" s="651">
        <f t="shared" si="94"/>
        <v>0</v>
      </c>
    </row>
    <row r="161" spans="1:12" s="655" customFormat="1">
      <c r="A161" s="642">
        <f t="shared" si="95"/>
        <v>122</v>
      </c>
      <c r="B161" s="643"/>
      <c r="C161" s="644"/>
      <c r="D161" s="661" t="s">
        <v>3169</v>
      </c>
      <c r="E161" s="646" t="s">
        <v>2964</v>
      </c>
      <c r="F161" s="647" t="s">
        <v>49</v>
      </c>
      <c r="G161" s="648">
        <v>1</v>
      </c>
      <c r="H161" s="649"/>
      <c r="I161" s="650">
        <f t="shared" si="92"/>
        <v>0</v>
      </c>
      <c r="J161" s="649"/>
      <c r="K161" s="650">
        <f t="shared" si="93"/>
        <v>0</v>
      </c>
      <c r="L161" s="651">
        <f t="shared" si="94"/>
        <v>0</v>
      </c>
    </row>
    <row r="162" spans="1:12">
      <c r="A162" s="642">
        <f t="shared" si="95"/>
        <v>123</v>
      </c>
      <c r="B162" s="643"/>
      <c r="C162" s="644"/>
      <c r="D162" s="645" t="s">
        <v>3170</v>
      </c>
      <c r="E162" s="646" t="s">
        <v>2964</v>
      </c>
      <c r="F162" s="647" t="s">
        <v>49</v>
      </c>
      <c r="G162" s="648">
        <v>1</v>
      </c>
      <c r="H162" s="649"/>
      <c r="I162" s="650">
        <f>H162*G162</f>
        <v>0</v>
      </c>
      <c r="J162" s="649"/>
      <c r="K162" s="650">
        <f>J162*G162</f>
        <v>0</v>
      </c>
      <c r="L162" s="651">
        <f>K162+I162</f>
        <v>0</v>
      </c>
    </row>
    <row r="163" spans="1:12" ht="22.05" customHeight="1">
      <c r="A163" s="642">
        <f t="shared" si="95"/>
        <v>124</v>
      </c>
      <c r="B163" s="643"/>
      <c r="C163" s="644"/>
      <c r="D163" s="645" t="s">
        <v>3171</v>
      </c>
      <c r="E163" s="646" t="s">
        <v>2964</v>
      </c>
      <c r="F163" s="647" t="s">
        <v>49</v>
      </c>
      <c r="G163" s="648">
        <v>1</v>
      </c>
      <c r="H163" s="649"/>
      <c r="I163" s="650">
        <f>H163*G163</f>
        <v>0</v>
      </c>
      <c r="J163" s="649"/>
      <c r="K163" s="650">
        <f>J163*G163</f>
        <v>0</v>
      </c>
      <c r="L163" s="651">
        <f>K163+I163</f>
        <v>0</v>
      </c>
    </row>
    <row r="164" spans="1:12" ht="22.05" customHeight="1">
      <c r="A164" s="642">
        <f t="shared" si="95"/>
        <v>125</v>
      </c>
      <c r="B164" s="643"/>
      <c r="C164" s="644"/>
      <c r="D164" s="645" t="s">
        <v>3172</v>
      </c>
      <c r="E164" s="646" t="s">
        <v>2964</v>
      </c>
      <c r="F164" s="647" t="s">
        <v>49</v>
      </c>
      <c r="G164" s="648">
        <v>3</v>
      </c>
      <c r="H164" s="649"/>
      <c r="I164" s="650">
        <f>H164*G164</f>
        <v>0</v>
      </c>
      <c r="J164" s="649"/>
      <c r="K164" s="650">
        <f>J164*G164</f>
        <v>0</v>
      </c>
      <c r="L164" s="651">
        <f>K164+I164</f>
        <v>0</v>
      </c>
    </row>
    <row r="165" spans="1:12" s="655" customFormat="1">
      <c r="A165" s="634"/>
      <c r="B165" s="634"/>
      <c r="C165" s="635"/>
      <c r="D165" s="636" t="s">
        <v>3173</v>
      </c>
      <c r="E165" s="652"/>
      <c r="F165" s="637"/>
      <c r="G165" s="637"/>
      <c r="H165" s="638"/>
      <c r="I165" s="639"/>
      <c r="J165" s="640"/>
      <c r="K165" s="639"/>
      <c r="L165" s="641"/>
    </row>
    <row r="166" spans="1:12">
      <c r="A166" s="642">
        <f>A164+1</f>
        <v>126</v>
      </c>
      <c r="B166" s="643"/>
      <c r="C166" s="644"/>
      <c r="D166" s="645" t="s">
        <v>3174</v>
      </c>
      <c r="E166" s="646" t="s">
        <v>3108</v>
      </c>
      <c r="F166" s="647" t="s">
        <v>288</v>
      </c>
      <c r="G166" s="648">
        <v>30</v>
      </c>
      <c r="H166" s="649"/>
      <c r="I166" s="650">
        <f t="shared" ref="I166:I175" si="96">H166*G166</f>
        <v>0</v>
      </c>
      <c r="J166" s="649"/>
      <c r="K166" s="650">
        <f t="shared" ref="K166:K175" si="97">J166*G166</f>
        <v>0</v>
      </c>
      <c r="L166" s="651">
        <f t="shared" ref="L166:L175" si="98">K166+I166</f>
        <v>0</v>
      </c>
    </row>
    <row r="167" spans="1:12">
      <c r="A167" s="642">
        <f t="shared" ref="A167:A175" si="99">A166+1</f>
        <v>127</v>
      </c>
      <c r="B167" s="643"/>
      <c r="C167" s="644"/>
      <c r="D167" s="645" t="s">
        <v>3175</v>
      </c>
      <c r="E167" s="646" t="s">
        <v>3108</v>
      </c>
      <c r="F167" s="647" t="s">
        <v>161</v>
      </c>
      <c r="G167" s="648">
        <v>15</v>
      </c>
      <c r="H167" s="649"/>
      <c r="I167" s="650">
        <f t="shared" si="96"/>
        <v>0</v>
      </c>
      <c r="J167" s="649"/>
      <c r="K167" s="650">
        <f t="shared" si="97"/>
        <v>0</v>
      </c>
      <c r="L167" s="651">
        <f t="shared" si="98"/>
        <v>0</v>
      </c>
    </row>
    <row r="168" spans="1:12">
      <c r="A168" s="642">
        <f t="shared" si="99"/>
        <v>128</v>
      </c>
      <c r="B168" s="643"/>
      <c r="C168" s="644"/>
      <c r="D168" s="645" t="s">
        <v>3176</v>
      </c>
      <c r="E168" s="646" t="s">
        <v>3108</v>
      </c>
      <c r="F168" s="647" t="s">
        <v>288</v>
      </c>
      <c r="G168" s="648">
        <v>30</v>
      </c>
      <c r="H168" s="649"/>
      <c r="I168" s="650">
        <f t="shared" si="96"/>
        <v>0</v>
      </c>
      <c r="J168" s="649"/>
      <c r="K168" s="650">
        <f t="shared" si="97"/>
        <v>0</v>
      </c>
      <c r="L168" s="651">
        <f t="shared" si="98"/>
        <v>0</v>
      </c>
    </row>
    <row r="169" spans="1:12">
      <c r="A169" s="642">
        <f t="shared" si="99"/>
        <v>129</v>
      </c>
      <c r="B169" s="643"/>
      <c r="C169" s="644"/>
      <c r="D169" s="645" t="s">
        <v>3177</v>
      </c>
      <c r="E169" s="646" t="s">
        <v>3108</v>
      </c>
      <c r="F169" s="647" t="s">
        <v>288</v>
      </c>
      <c r="G169" s="648">
        <v>30</v>
      </c>
      <c r="H169" s="649"/>
      <c r="I169" s="650">
        <f t="shared" si="96"/>
        <v>0</v>
      </c>
      <c r="J169" s="649"/>
      <c r="K169" s="650">
        <f t="shared" si="97"/>
        <v>0</v>
      </c>
      <c r="L169" s="651">
        <f t="shared" si="98"/>
        <v>0</v>
      </c>
    </row>
    <row r="170" spans="1:12">
      <c r="A170" s="642">
        <f t="shared" si="99"/>
        <v>130</v>
      </c>
      <c r="B170" s="643"/>
      <c r="C170" s="644"/>
      <c r="D170" s="645" t="s">
        <v>3178</v>
      </c>
      <c r="E170" s="646" t="s">
        <v>3108</v>
      </c>
      <c r="F170" s="647" t="s">
        <v>288</v>
      </c>
      <c r="G170" s="648">
        <v>30</v>
      </c>
      <c r="H170" s="649"/>
      <c r="I170" s="650">
        <f t="shared" si="96"/>
        <v>0</v>
      </c>
      <c r="J170" s="649"/>
      <c r="K170" s="650">
        <f t="shared" si="97"/>
        <v>0</v>
      </c>
      <c r="L170" s="651">
        <f t="shared" si="98"/>
        <v>0</v>
      </c>
    </row>
    <row r="171" spans="1:12">
      <c r="A171" s="642">
        <f t="shared" si="99"/>
        <v>131</v>
      </c>
      <c r="B171" s="643"/>
      <c r="C171" s="644"/>
      <c r="D171" s="645" t="s">
        <v>3179</v>
      </c>
      <c r="E171" s="646" t="s">
        <v>3108</v>
      </c>
      <c r="F171" s="647" t="s">
        <v>288</v>
      </c>
      <c r="G171" s="648">
        <v>30</v>
      </c>
      <c r="H171" s="649"/>
      <c r="I171" s="650">
        <f t="shared" si="96"/>
        <v>0</v>
      </c>
      <c r="J171" s="649"/>
      <c r="K171" s="650">
        <f t="shared" si="97"/>
        <v>0</v>
      </c>
      <c r="L171" s="651">
        <f t="shared" si="98"/>
        <v>0</v>
      </c>
    </row>
    <row r="172" spans="1:12">
      <c r="A172" s="642">
        <f t="shared" si="99"/>
        <v>132</v>
      </c>
      <c r="B172" s="643"/>
      <c r="C172" s="644"/>
      <c r="D172" s="645" t="s">
        <v>3180</v>
      </c>
      <c r="E172" s="646" t="s">
        <v>3108</v>
      </c>
      <c r="F172" s="647" t="s">
        <v>288</v>
      </c>
      <c r="G172" s="648">
        <v>30</v>
      </c>
      <c r="H172" s="649"/>
      <c r="I172" s="650">
        <f t="shared" si="96"/>
        <v>0</v>
      </c>
      <c r="J172" s="649"/>
      <c r="K172" s="650">
        <f t="shared" si="97"/>
        <v>0</v>
      </c>
      <c r="L172" s="651">
        <f t="shared" si="98"/>
        <v>0</v>
      </c>
    </row>
    <row r="173" spans="1:12">
      <c r="A173" s="642">
        <f t="shared" si="99"/>
        <v>133</v>
      </c>
      <c r="B173" s="643"/>
      <c r="C173" s="644"/>
      <c r="D173" s="645" t="s">
        <v>3181</v>
      </c>
      <c r="E173" s="646" t="s">
        <v>3108</v>
      </c>
      <c r="F173" s="647" t="s">
        <v>161</v>
      </c>
      <c r="G173" s="648">
        <v>15</v>
      </c>
      <c r="H173" s="649"/>
      <c r="I173" s="650">
        <f t="shared" si="96"/>
        <v>0</v>
      </c>
      <c r="J173" s="649"/>
      <c r="K173" s="650">
        <f t="shared" si="97"/>
        <v>0</v>
      </c>
      <c r="L173" s="651">
        <f t="shared" si="98"/>
        <v>0</v>
      </c>
    </row>
    <row r="174" spans="1:12">
      <c r="A174" s="642">
        <f t="shared" si="99"/>
        <v>134</v>
      </c>
      <c r="B174" s="643"/>
      <c r="C174" s="644"/>
      <c r="D174" s="645" t="s">
        <v>3182</v>
      </c>
      <c r="E174" s="646" t="s">
        <v>3108</v>
      </c>
      <c r="F174" s="647" t="s">
        <v>161</v>
      </c>
      <c r="G174" s="648">
        <v>15</v>
      </c>
      <c r="H174" s="649"/>
      <c r="I174" s="650">
        <f t="shared" si="96"/>
        <v>0</v>
      </c>
      <c r="J174" s="649"/>
      <c r="K174" s="650">
        <f t="shared" si="97"/>
        <v>0</v>
      </c>
      <c r="L174" s="651">
        <f t="shared" si="98"/>
        <v>0</v>
      </c>
    </row>
    <row r="175" spans="1:12" s="655" customFormat="1" ht="20.399999999999999">
      <c r="A175" s="642">
        <f t="shared" si="99"/>
        <v>135</v>
      </c>
      <c r="B175" s="643"/>
      <c r="C175" s="644"/>
      <c r="D175" s="668" t="s">
        <v>3183</v>
      </c>
      <c r="E175" s="669" t="s">
        <v>3108</v>
      </c>
      <c r="F175" s="647" t="s">
        <v>2364</v>
      </c>
      <c r="G175" s="648">
        <v>4</v>
      </c>
      <c r="H175" s="649"/>
      <c r="I175" s="650">
        <f t="shared" si="96"/>
        <v>0</v>
      </c>
      <c r="J175" s="649"/>
      <c r="K175" s="650">
        <f t="shared" si="97"/>
        <v>0</v>
      </c>
      <c r="L175" s="651">
        <f t="shared" si="98"/>
        <v>0</v>
      </c>
    </row>
    <row r="176" spans="1:12" s="655" customFormat="1">
      <c r="A176" s="634"/>
      <c r="B176" s="634"/>
      <c r="C176" s="657"/>
      <c r="D176" s="636" t="s">
        <v>3184</v>
      </c>
      <c r="E176" s="652"/>
      <c r="F176" s="637"/>
      <c r="G176" s="637"/>
      <c r="H176" s="638"/>
      <c r="I176" s="639"/>
      <c r="J176" s="640"/>
      <c r="K176" s="639"/>
      <c r="L176" s="641"/>
    </row>
    <row r="177" spans="1:12" s="655" customFormat="1" ht="51">
      <c r="A177" s="642">
        <f>A175+1</f>
        <v>136</v>
      </c>
      <c r="B177" s="643"/>
      <c r="C177" s="644" t="s">
        <v>3185</v>
      </c>
      <c r="D177" s="661" t="s">
        <v>3186</v>
      </c>
      <c r="E177" s="670" t="s">
        <v>2964</v>
      </c>
      <c r="F177" s="647" t="s">
        <v>49</v>
      </c>
      <c r="G177" s="648">
        <v>2</v>
      </c>
      <c r="H177" s="649"/>
      <c r="I177" s="650">
        <f>H177*G177</f>
        <v>0</v>
      </c>
      <c r="J177" s="649"/>
      <c r="K177" s="650">
        <f>J177*G177</f>
        <v>0</v>
      </c>
      <c r="L177" s="651">
        <f>K177+I177</f>
        <v>0</v>
      </c>
    </row>
    <row r="178" spans="1:12" s="655" customFormat="1" ht="25.05" customHeight="1">
      <c r="A178" s="642">
        <f t="shared" ref="A178" si="100">A177+1</f>
        <v>137</v>
      </c>
      <c r="B178" s="643"/>
      <c r="C178" s="644"/>
      <c r="D178" s="661" t="s">
        <v>3187</v>
      </c>
      <c r="E178" s="670" t="s">
        <v>2964</v>
      </c>
      <c r="F178" s="647" t="s">
        <v>2364</v>
      </c>
      <c r="G178" s="648">
        <v>1</v>
      </c>
      <c r="H178" s="649"/>
      <c r="I178" s="650">
        <f>H178*G178</f>
        <v>0</v>
      </c>
      <c r="J178" s="649"/>
      <c r="K178" s="650">
        <f>J178*G178</f>
        <v>0</v>
      </c>
      <c r="L178" s="651">
        <f>K178+I178</f>
        <v>0</v>
      </c>
    </row>
    <row r="179" spans="1:12" s="655" customFormat="1">
      <c r="A179" s="634"/>
      <c r="B179" s="634"/>
      <c r="C179" s="657"/>
      <c r="D179" s="636" t="s">
        <v>3188</v>
      </c>
      <c r="E179" s="652"/>
      <c r="F179" s="637"/>
      <c r="G179" s="637"/>
      <c r="H179" s="638"/>
      <c r="I179" s="639"/>
      <c r="J179" s="640"/>
      <c r="K179" s="639"/>
      <c r="L179" s="641"/>
    </row>
    <row r="180" spans="1:12" s="655" customFormat="1">
      <c r="A180" s="642">
        <f>A178+1</f>
        <v>138</v>
      </c>
      <c r="B180" s="643"/>
      <c r="C180" s="644"/>
      <c r="D180" s="671" t="s">
        <v>3189</v>
      </c>
      <c r="E180" s="670" t="s">
        <v>2964</v>
      </c>
      <c r="F180" s="647" t="s">
        <v>49</v>
      </c>
      <c r="G180" s="648">
        <v>30</v>
      </c>
      <c r="H180" s="649"/>
      <c r="I180" s="650">
        <f t="shared" ref="I180:I183" si="101">H180*G180</f>
        <v>0</v>
      </c>
      <c r="J180" s="649"/>
      <c r="K180" s="650">
        <f t="shared" ref="K180:K183" si="102">J180*G180</f>
        <v>0</v>
      </c>
      <c r="L180" s="651">
        <f t="shared" ref="L180:L183" si="103">K180+I180</f>
        <v>0</v>
      </c>
    </row>
    <row r="181" spans="1:12" s="655" customFormat="1">
      <c r="A181" s="642">
        <f>A180+1</f>
        <v>139</v>
      </c>
      <c r="B181" s="643"/>
      <c r="C181" s="644"/>
      <c r="D181" s="671" t="s">
        <v>3190</v>
      </c>
      <c r="E181" s="670" t="s">
        <v>2964</v>
      </c>
      <c r="F181" s="647" t="s">
        <v>49</v>
      </c>
      <c r="G181" s="648">
        <v>5</v>
      </c>
      <c r="H181" s="649"/>
      <c r="I181" s="650">
        <f t="shared" si="101"/>
        <v>0</v>
      </c>
      <c r="J181" s="649"/>
      <c r="K181" s="650">
        <f t="shared" si="102"/>
        <v>0</v>
      </c>
      <c r="L181" s="651">
        <f t="shared" si="103"/>
        <v>0</v>
      </c>
    </row>
    <row r="182" spans="1:12" s="655" customFormat="1">
      <c r="A182" s="642">
        <f t="shared" ref="A182:A183" si="104">A181+1</f>
        <v>140</v>
      </c>
      <c r="B182" s="643"/>
      <c r="C182" s="644"/>
      <c r="D182" s="671" t="s">
        <v>3191</v>
      </c>
      <c r="E182" s="670" t="s">
        <v>2964</v>
      </c>
      <c r="F182" s="647" t="s">
        <v>49</v>
      </c>
      <c r="G182" s="648">
        <v>4</v>
      </c>
      <c r="H182" s="649"/>
      <c r="I182" s="650">
        <f t="shared" si="101"/>
        <v>0</v>
      </c>
      <c r="J182" s="649"/>
      <c r="K182" s="650">
        <f t="shared" si="102"/>
        <v>0</v>
      </c>
      <c r="L182" s="651">
        <f t="shared" si="103"/>
        <v>0</v>
      </c>
    </row>
    <row r="183" spans="1:12" s="655" customFormat="1">
      <c r="A183" s="642">
        <f t="shared" si="104"/>
        <v>141</v>
      </c>
      <c r="B183" s="643"/>
      <c r="C183" s="644"/>
      <c r="D183" s="671" t="s">
        <v>3192</v>
      </c>
      <c r="E183" s="670" t="s">
        <v>2964</v>
      </c>
      <c r="F183" s="647" t="s">
        <v>49</v>
      </c>
      <c r="G183" s="648">
        <v>4</v>
      </c>
      <c r="H183" s="649"/>
      <c r="I183" s="650">
        <f t="shared" si="101"/>
        <v>0</v>
      </c>
      <c r="J183" s="649"/>
      <c r="K183" s="650">
        <f t="shared" si="102"/>
        <v>0</v>
      </c>
      <c r="L183" s="651">
        <f t="shared" si="103"/>
        <v>0</v>
      </c>
    </row>
    <row r="184" spans="1:12" s="655" customFormat="1">
      <c r="A184" s="634"/>
      <c r="B184" s="634"/>
      <c r="C184" s="657"/>
      <c r="D184" s="636" t="s">
        <v>3193</v>
      </c>
      <c r="E184" s="652"/>
      <c r="F184" s="637"/>
      <c r="G184" s="637"/>
      <c r="H184" s="638"/>
      <c r="I184" s="639"/>
      <c r="J184" s="640"/>
      <c r="K184" s="639"/>
      <c r="L184" s="641"/>
    </row>
    <row r="185" spans="1:12" s="655" customFormat="1">
      <c r="A185" s="642">
        <f>A183+1</f>
        <v>142</v>
      </c>
      <c r="B185" s="643"/>
      <c r="C185" s="644"/>
      <c r="D185" s="664" t="s">
        <v>3194</v>
      </c>
      <c r="E185" s="670" t="s">
        <v>2964</v>
      </c>
      <c r="F185" s="647" t="s">
        <v>49</v>
      </c>
      <c r="G185" s="648">
        <v>144</v>
      </c>
      <c r="H185" s="649"/>
      <c r="I185" s="650">
        <f>H185*G185</f>
        <v>0</v>
      </c>
      <c r="J185" s="649"/>
      <c r="K185" s="650">
        <f>J185*G185</f>
        <v>0</v>
      </c>
      <c r="L185" s="651">
        <f>K185+I185</f>
        <v>0</v>
      </c>
    </row>
    <row r="186" spans="1:12" s="655" customFormat="1">
      <c r="A186" s="642">
        <f>A185+1</f>
        <v>143</v>
      </c>
      <c r="B186" s="643"/>
      <c r="C186" s="644"/>
      <c r="D186" s="664" t="s">
        <v>3195</v>
      </c>
      <c r="E186" s="670" t="s">
        <v>2964</v>
      </c>
      <c r="F186" s="647" t="s">
        <v>49</v>
      </c>
      <c r="G186" s="648">
        <v>8</v>
      </c>
      <c r="H186" s="649"/>
      <c r="I186" s="650">
        <f>H186*G186</f>
        <v>0</v>
      </c>
      <c r="J186" s="649"/>
      <c r="K186" s="650">
        <f>J186*G186</f>
        <v>0</v>
      </c>
      <c r="L186" s="651">
        <f>K186+I186</f>
        <v>0</v>
      </c>
    </row>
    <row r="187" spans="1:12">
      <c r="A187" s="634"/>
      <c r="B187" s="634"/>
      <c r="C187" s="657"/>
      <c r="D187" s="636" t="s">
        <v>3196</v>
      </c>
      <c r="E187" s="652"/>
      <c r="F187" s="637"/>
      <c r="G187" s="637"/>
      <c r="H187" s="638"/>
      <c r="I187" s="639"/>
      <c r="J187" s="640"/>
      <c r="K187" s="639"/>
      <c r="L187" s="641"/>
    </row>
    <row r="188" spans="1:12" s="655" customFormat="1">
      <c r="A188" s="642">
        <f>A186+1</f>
        <v>144</v>
      </c>
      <c r="B188" s="643"/>
      <c r="C188" s="644"/>
      <c r="D188" s="664" t="s">
        <v>3197</v>
      </c>
      <c r="E188" s="670" t="s">
        <v>2964</v>
      </c>
      <c r="F188" s="647" t="s">
        <v>49</v>
      </c>
      <c r="G188" s="648">
        <v>14</v>
      </c>
      <c r="H188" s="649"/>
      <c r="I188" s="650">
        <f>H188*G188</f>
        <v>0</v>
      </c>
      <c r="J188" s="649"/>
      <c r="K188" s="650">
        <f>J188*G188</f>
        <v>0</v>
      </c>
      <c r="L188" s="651">
        <f>K188+I188</f>
        <v>0</v>
      </c>
    </row>
    <row r="189" spans="1:12">
      <c r="A189" s="642">
        <f>A188+1</f>
        <v>145</v>
      </c>
      <c r="B189" s="643"/>
      <c r="C189" s="644"/>
      <c r="D189" s="664" t="s">
        <v>3198</v>
      </c>
      <c r="E189" s="670" t="s">
        <v>2964</v>
      </c>
      <c r="F189" s="647" t="s">
        <v>49</v>
      </c>
      <c r="G189" s="648">
        <v>34</v>
      </c>
      <c r="H189" s="649"/>
      <c r="I189" s="650">
        <f>H189*G189</f>
        <v>0</v>
      </c>
      <c r="J189" s="649"/>
      <c r="K189" s="650">
        <f>J189*G189</f>
        <v>0</v>
      </c>
      <c r="L189" s="651">
        <f>K189+I189</f>
        <v>0</v>
      </c>
    </row>
    <row r="190" spans="1:12" s="655" customFormat="1">
      <c r="A190" s="642">
        <f t="shared" ref="A190" si="105">A189+1</f>
        <v>146</v>
      </c>
      <c r="B190" s="643"/>
      <c r="C190" s="644"/>
      <c r="D190" s="664" t="s">
        <v>3199</v>
      </c>
      <c r="E190" s="670" t="s">
        <v>2964</v>
      </c>
      <c r="F190" s="647" t="s">
        <v>49</v>
      </c>
      <c r="G190" s="648">
        <v>72</v>
      </c>
      <c r="H190" s="649"/>
      <c r="I190" s="650">
        <f>H190*G190</f>
        <v>0</v>
      </c>
      <c r="J190" s="649"/>
      <c r="K190" s="650">
        <f>J190*G190</f>
        <v>0</v>
      </c>
      <c r="L190" s="651">
        <f>K190+I190</f>
        <v>0</v>
      </c>
    </row>
    <row r="191" spans="1:12">
      <c r="A191" s="634"/>
      <c r="B191" s="634"/>
      <c r="C191" s="657"/>
      <c r="D191" s="636" t="s">
        <v>2966</v>
      </c>
      <c r="E191" s="652"/>
      <c r="F191" s="637"/>
      <c r="G191" s="637"/>
      <c r="H191" s="638"/>
      <c r="I191" s="639"/>
      <c r="J191" s="640"/>
      <c r="K191" s="639"/>
      <c r="L191" s="641"/>
    </row>
    <row r="192" spans="1:12">
      <c r="A192" s="642">
        <f>A190+1</f>
        <v>147</v>
      </c>
      <c r="B192" s="643"/>
      <c r="C192" s="644"/>
      <c r="D192" s="645" t="s">
        <v>3200</v>
      </c>
      <c r="E192" s="646"/>
      <c r="F192" s="647" t="s">
        <v>2364</v>
      </c>
      <c r="G192" s="648">
        <v>1</v>
      </c>
      <c r="H192" s="649"/>
      <c r="I192" s="650">
        <f t="shared" ref="I192:I196" si="106">H192*G192</f>
        <v>0</v>
      </c>
      <c r="J192" s="649"/>
      <c r="K192" s="650">
        <f t="shared" ref="K192:K196" si="107">J192*G192</f>
        <v>0</v>
      </c>
      <c r="L192" s="651">
        <f t="shared" ref="L192:L196" si="108">K192+I192</f>
        <v>0</v>
      </c>
    </row>
    <row r="193" spans="1:12" ht="61.2">
      <c r="A193" s="642">
        <f>A192+1</f>
        <v>148</v>
      </c>
      <c r="B193" s="643"/>
      <c r="C193" s="644"/>
      <c r="D193" s="645" t="s">
        <v>3201</v>
      </c>
      <c r="E193" s="646"/>
      <c r="F193" s="647" t="s">
        <v>2364</v>
      </c>
      <c r="G193" s="648">
        <v>1</v>
      </c>
      <c r="H193" s="649"/>
      <c r="I193" s="650">
        <f t="shared" si="106"/>
        <v>0</v>
      </c>
      <c r="J193" s="649"/>
      <c r="K193" s="650">
        <f t="shared" si="107"/>
        <v>0</v>
      </c>
      <c r="L193" s="651">
        <f t="shared" si="108"/>
        <v>0</v>
      </c>
    </row>
    <row r="194" spans="1:12" ht="75" customHeight="1">
      <c r="A194" s="642">
        <f t="shared" ref="A194:A196" si="109">A193+1</f>
        <v>149</v>
      </c>
      <c r="B194" s="643"/>
      <c r="C194" s="644"/>
      <c r="D194" s="645" t="s">
        <v>3202</v>
      </c>
      <c r="E194" s="646"/>
      <c r="F194" s="647" t="s">
        <v>2364</v>
      </c>
      <c r="G194" s="648">
        <v>1</v>
      </c>
      <c r="H194" s="649"/>
      <c r="I194" s="650">
        <f t="shared" si="106"/>
        <v>0</v>
      </c>
      <c r="J194" s="649"/>
      <c r="K194" s="650">
        <f t="shared" si="107"/>
        <v>0</v>
      </c>
      <c r="L194" s="651">
        <f t="shared" si="108"/>
        <v>0</v>
      </c>
    </row>
    <row r="195" spans="1:12" s="655" customFormat="1" ht="72" customHeight="1">
      <c r="A195" s="642">
        <f t="shared" si="109"/>
        <v>150</v>
      </c>
      <c r="B195" s="643"/>
      <c r="C195" s="644"/>
      <c r="D195" s="645" t="s">
        <v>3203</v>
      </c>
      <c r="E195" s="646"/>
      <c r="F195" s="647" t="s">
        <v>2364</v>
      </c>
      <c r="G195" s="648">
        <v>1</v>
      </c>
      <c r="H195" s="649"/>
      <c r="I195" s="650">
        <f t="shared" si="106"/>
        <v>0</v>
      </c>
      <c r="J195" s="649"/>
      <c r="K195" s="650">
        <f t="shared" si="107"/>
        <v>0</v>
      </c>
      <c r="L195" s="651">
        <f t="shared" si="108"/>
        <v>0</v>
      </c>
    </row>
    <row r="196" spans="1:12" s="655" customFormat="1" ht="20.399999999999999">
      <c r="A196" s="642">
        <f t="shared" si="109"/>
        <v>151</v>
      </c>
      <c r="B196" s="643"/>
      <c r="C196" s="644"/>
      <c r="D196" s="645" t="s">
        <v>3204</v>
      </c>
      <c r="E196" s="646"/>
      <c r="F196" s="647" t="s">
        <v>2364</v>
      </c>
      <c r="G196" s="648">
        <v>3</v>
      </c>
      <c r="H196" s="649"/>
      <c r="I196" s="650">
        <f t="shared" si="106"/>
        <v>0</v>
      </c>
      <c r="J196" s="649"/>
      <c r="K196" s="650">
        <f t="shared" si="107"/>
        <v>0</v>
      </c>
      <c r="L196" s="651">
        <f t="shared" si="108"/>
        <v>0</v>
      </c>
    </row>
    <row r="197" spans="1:12">
      <c r="A197" s="634"/>
      <c r="B197" s="634"/>
      <c r="C197" s="657"/>
      <c r="D197" s="636" t="s">
        <v>5</v>
      </c>
      <c r="E197" s="652"/>
      <c r="F197" s="637"/>
      <c r="G197" s="637"/>
      <c r="H197" s="638"/>
      <c r="I197" s="639"/>
      <c r="J197" s="640"/>
      <c r="K197" s="639"/>
      <c r="L197" s="641"/>
    </row>
    <row r="198" spans="1:12">
      <c r="A198" s="642">
        <f>A196+1</f>
        <v>152</v>
      </c>
      <c r="B198" s="643"/>
      <c r="C198" s="644"/>
      <c r="D198" s="672" t="s">
        <v>3205</v>
      </c>
      <c r="E198" s="673"/>
      <c r="F198" s="647" t="s">
        <v>2364</v>
      </c>
      <c r="G198" s="648">
        <v>1</v>
      </c>
      <c r="H198" s="649"/>
      <c r="I198" s="650">
        <f t="shared" ref="I198:I209" si="110">H198*G198</f>
        <v>0</v>
      </c>
      <c r="J198" s="649"/>
      <c r="K198" s="650">
        <f t="shared" ref="K198:K209" si="111">J198*G198</f>
        <v>0</v>
      </c>
      <c r="L198" s="651">
        <f t="shared" ref="L198:L209" si="112">K198+I198</f>
        <v>0</v>
      </c>
    </row>
    <row r="199" spans="1:12">
      <c r="A199" s="642">
        <f>A198+1</f>
        <v>153</v>
      </c>
      <c r="B199" s="643"/>
      <c r="C199" s="644"/>
      <c r="D199" s="672" t="s">
        <v>3206</v>
      </c>
      <c r="E199" s="673"/>
      <c r="F199" s="647" t="s">
        <v>2364</v>
      </c>
      <c r="G199" s="648">
        <v>1</v>
      </c>
      <c r="H199" s="649"/>
      <c r="I199" s="650">
        <f t="shared" si="110"/>
        <v>0</v>
      </c>
      <c r="J199" s="649"/>
      <c r="K199" s="650">
        <f t="shared" si="111"/>
        <v>0</v>
      </c>
      <c r="L199" s="651">
        <f t="shared" si="112"/>
        <v>0</v>
      </c>
    </row>
    <row r="200" spans="1:12">
      <c r="A200" s="642">
        <f t="shared" ref="A200:A209" si="113">A199+1</f>
        <v>154</v>
      </c>
      <c r="B200" s="643"/>
      <c r="C200" s="644"/>
      <c r="D200" s="672" t="s">
        <v>3207</v>
      </c>
      <c r="E200" s="673"/>
      <c r="F200" s="647" t="s">
        <v>2364</v>
      </c>
      <c r="G200" s="648">
        <v>1</v>
      </c>
      <c r="H200" s="649"/>
      <c r="I200" s="650">
        <f t="shared" si="110"/>
        <v>0</v>
      </c>
      <c r="J200" s="649"/>
      <c r="K200" s="650">
        <f t="shared" si="111"/>
        <v>0</v>
      </c>
      <c r="L200" s="651">
        <f t="shared" si="112"/>
        <v>0</v>
      </c>
    </row>
    <row r="201" spans="1:12">
      <c r="A201" s="642">
        <f t="shared" si="113"/>
        <v>155</v>
      </c>
      <c r="B201" s="643"/>
      <c r="C201" s="644"/>
      <c r="D201" s="671" t="s">
        <v>3208</v>
      </c>
      <c r="E201" s="674"/>
      <c r="F201" s="647" t="s">
        <v>2649</v>
      </c>
      <c r="G201" s="648">
        <v>32</v>
      </c>
      <c r="H201" s="649"/>
      <c r="I201" s="650">
        <f t="shared" si="110"/>
        <v>0</v>
      </c>
      <c r="J201" s="649"/>
      <c r="K201" s="650">
        <f t="shared" si="111"/>
        <v>0</v>
      </c>
      <c r="L201" s="651">
        <f t="shared" si="112"/>
        <v>0</v>
      </c>
    </row>
    <row r="202" spans="1:12">
      <c r="A202" s="642">
        <f t="shared" si="113"/>
        <v>156</v>
      </c>
      <c r="B202" s="643"/>
      <c r="C202" s="644"/>
      <c r="D202" s="671" t="s">
        <v>3209</v>
      </c>
      <c r="E202" s="674"/>
      <c r="F202" s="647" t="s">
        <v>2364</v>
      </c>
      <c r="G202" s="648">
        <v>1</v>
      </c>
      <c r="H202" s="649"/>
      <c r="I202" s="650">
        <f t="shared" si="110"/>
        <v>0</v>
      </c>
      <c r="J202" s="649"/>
      <c r="K202" s="650">
        <f t="shared" si="111"/>
        <v>0</v>
      </c>
      <c r="L202" s="651">
        <f t="shared" si="112"/>
        <v>0</v>
      </c>
    </row>
    <row r="203" spans="1:12" ht="40.799999999999997">
      <c r="A203" s="642">
        <f t="shared" si="113"/>
        <v>157</v>
      </c>
      <c r="B203" s="643"/>
      <c r="C203" s="644"/>
      <c r="D203" s="645" t="s">
        <v>3210</v>
      </c>
      <c r="E203" s="674"/>
      <c r="F203" s="647" t="s">
        <v>2364</v>
      </c>
      <c r="G203" s="648">
        <v>1</v>
      </c>
      <c r="H203" s="649"/>
      <c r="I203" s="650">
        <f t="shared" si="110"/>
        <v>0</v>
      </c>
      <c r="J203" s="649"/>
      <c r="K203" s="650">
        <f t="shared" si="111"/>
        <v>0</v>
      </c>
      <c r="L203" s="651">
        <f t="shared" si="112"/>
        <v>0</v>
      </c>
    </row>
    <row r="204" spans="1:12" ht="61.2">
      <c r="A204" s="642">
        <f t="shared" si="113"/>
        <v>158</v>
      </c>
      <c r="B204" s="643"/>
      <c r="C204" s="644"/>
      <c r="D204" s="645" t="s">
        <v>3211</v>
      </c>
      <c r="E204" s="674"/>
      <c r="F204" s="647" t="s">
        <v>2364</v>
      </c>
      <c r="G204" s="648">
        <v>1</v>
      </c>
      <c r="H204" s="649"/>
      <c r="I204" s="650">
        <f t="shared" si="110"/>
        <v>0</v>
      </c>
      <c r="J204" s="649"/>
      <c r="K204" s="650">
        <f t="shared" si="111"/>
        <v>0</v>
      </c>
      <c r="L204" s="651">
        <f t="shared" si="112"/>
        <v>0</v>
      </c>
    </row>
    <row r="205" spans="1:12" s="655" customFormat="1" ht="30.6">
      <c r="A205" s="642">
        <f t="shared" si="113"/>
        <v>159</v>
      </c>
      <c r="B205" s="643"/>
      <c r="C205" s="644"/>
      <c r="D205" s="645" t="s">
        <v>3212</v>
      </c>
      <c r="E205" s="674"/>
      <c r="F205" s="647" t="s">
        <v>2364</v>
      </c>
      <c r="G205" s="648">
        <v>1</v>
      </c>
      <c r="H205" s="649"/>
      <c r="I205" s="650">
        <f t="shared" si="110"/>
        <v>0</v>
      </c>
      <c r="J205" s="649"/>
      <c r="K205" s="650">
        <f t="shared" si="111"/>
        <v>0</v>
      </c>
      <c r="L205" s="651">
        <f t="shared" si="112"/>
        <v>0</v>
      </c>
    </row>
    <row r="206" spans="1:12" ht="22.05" customHeight="1">
      <c r="A206" s="642">
        <f t="shared" si="113"/>
        <v>160</v>
      </c>
      <c r="B206" s="643"/>
      <c r="C206" s="644"/>
      <c r="D206" s="645" t="s">
        <v>3213</v>
      </c>
      <c r="E206" s="674"/>
      <c r="F206" s="647" t="s">
        <v>2364</v>
      </c>
      <c r="G206" s="648">
        <v>1</v>
      </c>
      <c r="H206" s="649"/>
      <c r="I206" s="650">
        <f t="shared" si="110"/>
        <v>0</v>
      </c>
      <c r="J206" s="649"/>
      <c r="K206" s="650">
        <f t="shared" si="111"/>
        <v>0</v>
      </c>
      <c r="L206" s="651">
        <f t="shared" si="112"/>
        <v>0</v>
      </c>
    </row>
    <row r="207" spans="1:12">
      <c r="A207" s="642">
        <f t="shared" si="113"/>
        <v>161</v>
      </c>
      <c r="B207" s="643"/>
      <c r="C207" s="644"/>
      <c r="D207" s="671" t="s">
        <v>3214</v>
      </c>
      <c r="E207" s="674"/>
      <c r="F207" s="647" t="s">
        <v>2649</v>
      </c>
      <c r="G207" s="648">
        <v>20</v>
      </c>
      <c r="H207" s="649"/>
      <c r="I207" s="650">
        <f t="shared" si="110"/>
        <v>0</v>
      </c>
      <c r="J207" s="649"/>
      <c r="K207" s="650">
        <f t="shared" si="111"/>
        <v>0</v>
      </c>
      <c r="L207" s="651">
        <f t="shared" si="112"/>
        <v>0</v>
      </c>
    </row>
    <row r="208" spans="1:12">
      <c r="A208" s="642">
        <f t="shared" si="113"/>
        <v>162</v>
      </c>
      <c r="B208" s="643"/>
      <c r="C208" s="644"/>
      <c r="D208" s="671" t="s">
        <v>3215</v>
      </c>
      <c r="E208" s="674"/>
      <c r="F208" s="647" t="s">
        <v>2364</v>
      </c>
      <c r="G208" s="648">
        <v>1</v>
      </c>
      <c r="H208" s="649"/>
      <c r="I208" s="650">
        <f t="shared" si="110"/>
        <v>0</v>
      </c>
      <c r="J208" s="649"/>
      <c r="K208" s="650">
        <f t="shared" si="111"/>
        <v>0</v>
      </c>
      <c r="L208" s="651">
        <f t="shared" si="112"/>
        <v>0</v>
      </c>
    </row>
    <row r="209" spans="1:12">
      <c r="A209" s="642">
        <f t="shared" si="113"/>
        <v>163</v>
      </c>
      <c r="B209" s="643"/>
      <c r="C209" s="644"/>
      <c r="D209" s="671" t="s">
        <v>3216</v>
      </c>
      <c r="E209" s="674"/>
      <c r="F209" s="647" t="s">
        <v>2364</v>
      </c>
      <c r="G209" s="648">
        <v>1</v>
      </c>
      <c r="H209" s="649"/>
      <c r="I209" s="650">
        <f t="shared" si="110"/>
        <v>0</v>
      </c>
      <c r="J209" s="649"/>
      <c r="K209" s="650">
        <f t="shared" si="111"/>
        <v>0</v>
      </c>
      <c r="L209" s="651">
        <f t="shared" si="112"/>
        <v>0</v>
      </c>
    </row>
    <row r="210" spans="1:12">
      <c r="A210" s="675"/>
      <c r="B210" s="675"/>
      <c r="C210" s="675"/>
      <c r="D210" s="675"/>
      <c r="E210" s="675"/>
      <c r="F210" s="675"/>
      <c r="G210" s="675"/>
      <c r="H210" s="675"/>
      <c r="I210" s="675"/>
      <c r="J210" s="675"/>
      <c r="K210" s="675"/>
      <c r="L210" s="675"/>
    </row>
    <row r="211" spans="1:12" s="578" customFormat="1" ht="15.6">
      <c r="A211" s="676" t="s">
        <v>3217</v>
      </c>
      <c r="B211" s="676"/>
      <c r="C211" s="677"/>
      <c r="D211" s="677"/>
      <c r="E211" s="677"/>
      <c r="F211" s="677"/>
      <c r="G211" s="677"/>
      <c r="H211" s="677"/>
      <c r="I211" s="677"/>
      <c r="J211" s="677"/>
      <c r="K211" s="677"/>
      <c r="L211" s="678">
        <f>SUM(L5:L209)</f>
        <v>0</v>
      </c>
    </row>
    <row r="212" spans="1:12" ht="21">
      <c r="A212" s="811" t="s">
        <v>2983</v>
      </c>
      <c r="B212" s="811"/>
      <c r="C212" s="811"/>
      <c r="D212" s="811"/>
      <c r="E212" s="811"/>
      <c r="F212" s="811"/>
      <c r="G212" s="811"/>
      <c r="H212" s="811"/>
      <c r="I212" s="811"/>
      <c r="J212" s="811"/>
      <c r="K212" s="811"/>
      <c r="L212" s="811"/>
    </row>
    <row r="213" spans="1:12" ht="40.950000000000003" customHeight="1">
      <c r="A213" s="819" t="s">
        <v>3218</v>
      </c>
      <c r="B213" s="819"/>
      <c r="C213" s="819"/>
      <c r="D213" s="819"/>
      <c r="E213" s="819"/>
      <c r="F213" s="819"/>
      <c r="G213" s="819"/>
      <c r="H213" s="819"/>
      <c r="I213" s="819"/>
      <c r="J213" s="819"/>
      <c r="K213" s="819"/>
      <c r="L213" s="819"/>
    </row>
  </sheetData>
  <sheetProtection selectLockedCells="1" selectUnlockedCells="1"/>
  <autoFilter ref="B3:B213" xr:uid="{00000000-0009-0000-0000-000002000000}"/>
  <dataConsolidate function="var" topLabels="1">
    <dataRefs count="3">
      <dataRef ref="T3" sheet="PZTS" r:id="rId1"/>
      <dataRef ref="D997" sheet="PZTS" r:id="rId2"/>
      <dataRef ref="D1975" sheet="PZTS" r:id="rId3"/>
    </dataRefs>
  </dataConsolidate>
  <mergeCells count="6">
    <mergeCell ref="A213:L213"/>
    <mergeCell ref="A1:L1"/>
    <mergeCell ref="A2:G2"/>
    <mergeCell ref="H2:I2"/>
    <mergeCell ref="J2:K2"/>
    <mergeCell ref="A212:L212"/>
  </mergeCells>
  <conditionalFormatting sqref="H5:H6">
    <cfRule type="containsBlanks" dxfId="72" priority="38">
      <formula>LEN(TRIM(H5))=0</formula>
    </cfRule>
  </conditionalFormatting>
  <conditionalFormatting sqref="H8:H9">
    <cfRule type="containsBlanks" dxfId="71" priority="56">
      <formula>LEN(TRIM(H8))=0</formula>
    </cfRule>
  </conditionalFormatting>
  <conditionalFormatting sqref="H10:H11 J52:J54 H73:H75 H91:H92 J91:J92 H94:H95 J94:J95 J185:J186 J188:J190">
    <cfRule type="containsBlanks" dxfId="70" priority="71">
      <formula>LEN(TRIM(H10))=0</formula>
    </cfRule>
  </conditionalFormatting>
  <conditionalFormatting sqref="H12">
    <cfRule type="containsBlanks" dxfId="69" priority="69">
      <formula>LEN(TRIM(H12))=0</formula>
    </cfRule>
  </conditionalFormatting>
  <conditionalFormatting sqref="H14:H15 H26:H31 J26:J31 H33:H36 J33:J36">
    <cfRule type="containsBlanks" dxfId="68" priority="72">
      <formula>LEN(TRIM(H14))=0</formula>
    </cfRule>
  </conditionalFormatting>
  <conditionalFormatting sqref="H16:H18">
    <cfRule type="containsBlanks" dxfId="67" priority="42">
      <formula>LEN(TRIM(H16))=0</formula>
    </cfRule>
  </conditionalFormatting>
  <conditionalFormatting sqref="H19:H20">
    <cfRule type="containsBlanks" dxfId="66" priority="48">
      <formula>LEN(TRIM(H19))=0</formula>
    </cfRule>
  </conditionalFormatting>
  <conditionalFormatting sqref="H21:H24">
    <cfRule type="containsBlanks" dxfId="65" priority="40">
      <formula>LEN(TRIM(H21))=0</formula>
    </cfRule>
  </conditionalFormatting>
  <conditionalFormatting sqref="H38:H39">
    <cfRule type="containsBlanks" dxfId="64" priority="68">
      <formula>LEN(TRIM(H38))=0</formula>
    </cfRule>
  </conditionalFormatting>
  <conditionalFormatting sqref="H41 J41">
    <cfRule type="containsBlanks" dxfId="63" priority="59">
      <formula>LEN(TRIM(H41))=0</formula>
    </cfRule>
  </conditionalFormatting>
  <conditionalFormatting sqref="H43">
    <cfRule type="containsBlanks" dxfId="62" priority="70">
      <formula>LEN(TRIM(H43))=0</formula>
    </cfRule>
  </conditionalFormatting>
  <conditionalFormatting sqref="H44">
    <cfRule type="containsBlanks" dxfId="61" priority="54">
      <formula>LEN(TRIM(H44))=0</formula>
    </cfRule>
  </conditionalFormatting>
  <conditionalFormatting sqref="H46">
    <cfRule type="containsBlanks" dxfId="60" priority="37">
      <formula>LEN(TRIM(H46))=0</formula>
    </cfRule>
  </conditionalFormatting>
  <conditionalFormatting sqref="H48">
    <cfRule type="containsBlanks" dxfId="59" priority="49">
      <formula>LEN(TRIM(H48))=0</formula>
    </cfRule>
  </conditionalFormatting>
  <conditionalFormatting sqref="H50">
    <cfRule type="containsBlanks" dxfId="58" priority="25">
      <formula>LEN(TRIM(H50))=0</formula>
    </cfRule>
  </conditionalFormatting>
  <conditionalFormatting sqref="H52:H54 H185:H186 H188:H190">
    <cfRule type="containsBlanks" dxfId="57" priority="73">
      <formula>LEN(TRIM(H52))=0</formula>
    </cfRule>
  </conditionalFormatting>
  <conditionalFormatting sqref="H56:H59">
    <cfRule type="containsBlanks" dxfId="56" priority="34">
      <formula>LEN(TRIM(H56))=0</formula>
    </cfRule>
  </conditionalFormatting>
  <conditionalFormatting sqref="H61">
    <cfRule type="containsBlanks" dxfId="55" priority="33">
      <formula>LEN(TRIM(H61))=0</formula>
    </cfRule>
  </conditionalFormatting>
  <conditionalFormatting sqref="H63:H66 J63:J66">
    <cfRule type="containsBlanks" dxfId="54" priority="32">
      <formula>LEN(TRIM(H63))=0</formula>
    </cfRule>
  </conditionalFormatting>
  <conditionalFormatting sqref="H68:H69">
    <cfRule type="containsBlanks" dxfId="53" priority="43">
      <formula>LEN(TRIM(H68))=0</formula>
    </cfRule>
  </conditionalFormatting>
  <conditionalFormatting sqref="H71 J71">
    <cfRule type="containsBlanks" dxfId="52" priority="62">
      <formula>LEN(TRIM(H71))=0</formula>
    </cfRule>
  </conditionalFormatting>
  <conditionalFormatting sqref="H76:H78">
    <cfRule type="containsBlanks" dxfId="51" priority="31">
      <formula>LEN(TRIM(H76))=0</formula>
    </cfRule>
  </conditionalFormatting>
  <conditionalFormatting sqref="H80:H82">
    <cfRule type="containsBlanks" dxfId="50" priority="14">
      <formula>LEN(TRIM(H80))=0</formula>
    </cfRule>
  </conditionalFormatting>
  <conditionalFormatting sqref="H84:H87">
    <cfRule type="containsBlanks" dxfId="49" priority="28">
      <formula>LEN(TRIM(H84))=0</formula>
    </cfRule>
  </conditionalFormatting>
  <conditionalFormatting sqref="H89">
    <cfRule type="containsBlanks" dxfId="48" priority="12">
      <formula>LEN(TRIM(H89))=0</formula>
    </cfRule>
  </conditionalFormatting>
  <conditionalFormatting sqref="H97">
    <cfRule type="containsBlanks" dxfId="47" priority="52">
      <formula>LEN(TRIM(H97))=0</formula>
    </cfRule>
  </conditionalFormatting>
  <conditionalFormatting sqref="H99:H103 J99:J103">
    <cfRule type="containsBlanks" dxfId="46" priority="27">
      <formula>LEN(TRIM(H99))=0</formula>
    </cfRule>
  </conditionalFormatting>
  <conditionalFormatting sqref="H105:H107 J105:J107">
    <cfRule type="containsBlanks" dxfId="45" priority="47">
      <formula>LEN(TRIM(H105))=0</formula>
    </cfRule>
  </conditionalFormatting>
  <conditionalFormatting sqref="H109:H111">
    <cfRule type="containsBlanks" dxfId="44" priority="64">
      <formula>LEN(TRIM(H109))=0</formula>
    </cfRule>
  </conditionalFormatting>
  <conditionalFormatting sqref="H113:H117">
    <cfRule type="containsBlanks" dxfId="43" priority="65">
      <formula>LEN(TRIM(H113))=0</formula>
    </cfRule>
  </conditionalFormatting>
  <conditionalFormatting sqref="H119:H120">
    <cfRule type="containsBlanks" dxfId="42" priority="60">
      <formula>LEN(TRIM(H119))=0</formula>
    </cfRule>
  </conditionalFormatting>
  <conditionalFormatting sqref="H122:H123 J122:J123">
    <cfRule type="containsBlanks" dxfId="41" priority="22">
      <formula>LEN(TRIM(H122))=0</formula>
    </cfRule>
  </conditionalFormatting>
  <conditionalFormatting sqref="H125:H126">
    <cfRule type="containsBlanks" dxfId="40" priority="21">
      <formula>LEN(TRIM(H125))=0</formula>
    </cfRule>
  </conditionalFormatting>
  <conditionalFormatting sqref="H128:H137">
    <cfRule type="containsBlanks" dxfId="39" priority="19">
      <formula>LEN(TRIM(H128))=0</formula>
    </cfRule>
  </conditionalFormatting>
  <conditionalFormatting sqref="H139:H141 J139:J141">
    <cfRule type="containsBlanks" dxfId="38" priority="17">
      <formula>LEN(TRIM(H139))=0</formula>
    </cfRule>
  </conditionalFormatting>
  <conditionalFormatting sqref="H143:H145">
    <cfRule type="containsBlanks" dxfId="37" priority="24">
      <formula>LEN(TRIM(H143))=0</formula>
    </cfRule>
  </conditionalFormatting>
  <conditionalFormatting sqref="H147:H154">
    <cfRule type="containsBlanks" dxfId="36" priority="16">
      <formula>LEN(TRIM(H147))=0</formula>
    </cfRule>
  </conditionalFormatting>
  <conditionalFormatting sqref="H156:H164 J156:J164">
    <cfRule type="containsBlanks" dxfId="35" priority="4">
      <formula>LEN(TRIM(H156))=0</formula>
    </cfRule>
  </conditionalFormatting>
  <conditionalFormatting sqref="H166:H175">
    <cfRule type="containsBlanks" dxfId="34" priority="10">
      <formula>LEN(TRIM(H166))=0</formula>
    </cfRule>
  </conditionalFormatting>
  <conditionalFormatting sqref="H177:H178">
    <cfRule type="containsBlanks" dxfId="33" priority="7">
      <formula>LEN(TRIM(H177))=0</formula>
    </cfRule>
  </conditionalFormatting>
  <conditionalFormatting sqref="H180:H183">
    <cfRule type="containsBlanks" dxfId="32" priority="45">
      <formula>LEN(TRIM(H180))=0</formula>
    </cfRule>
  </conditionalFormatting>
  <conditionalFormatting sqref="H192:H196">
    <cfRule type="containsBlanks" dxfId="31" priority="6">
      <formula>LEN(TRIM(H192))=0</formula>
    </cfRule>
  </conditionalFormatting>
  <conditionalFormatting sqref="H198:H209">
    <cfRule type="containsBlanks" dxfId="30" priority="2">
      <formula>LEN(TRIM(H198))=0</formula>
    </cfRule>
  </conditionalFormatting>
  <conditionalFormatting sqref="J5:J6">
    <cfRule type="containsBlanks" dxfId="29" priority="39">
      <formula>LEN(TRIM(J5))=0</formula>
    </cfRule>
  </conditionalFormatting>
  <conditionalFormatting sqref="J8:J12">
    <cfRule type="containsBlanks" dxfId="28" priority="57">
      <formula>LEN(TRIM(J8))=0</formula>
    </cfRule>
  </conditionalFormatting>
  <conditionalFormatting sqref="J14:J20">
    <cfRule type="containsBlanks" dxfId="27" priority="41">
      <formula>LEN(TRIM(J14))=0</formula>
    </cfRule>
  </conditionalFormatting>
  <conditionalFormatting sqref="J38:J39">
    <cfRule type="containsBlanks" dxfId="26" priority="67">
      <formula>LEN(TRIM(J38))=0</formula>
    </cfRule>
  </conditionalFormatting>
  <conditionalFormatting sqref="J43:J44">
    <cfRule type="containsBlanks" dxfId="25" priority="55">
      <formula>LEN(TRIM(J43))=0</formula>
    </cfRule>
  </conditionalFormatting>
  <conditionalFormatting sqref="J46">
    <cfRule type="containsBlanks" dxfId="24" priority="36">
      <formula>LEN(TRIM(J46))=0</formula>
    </cfRule>
  </conditionalFormatting>
  <conditionalFormatting sqref="J48">
    <cfRule type="containsBlanks" dxfId="23" priority="50">
      <formula>LEN(TRIM(J48))=0</formula>
    </cfRule>
  </conditionalFormatting>
  <conditionalFormatting sqref="J50">
    <cfRule type="containsBlanks" dxfId="22" priority="26">
      <formula>LEN(TRIM(J50))=0</formula>
    </cfRule>
  </conditionalFormatting>
  <conditionalFormatting sqref="J56:J59">
    <cfRule type="containsBlanks" dxfId="21" priority="35">
      <formula>LEN(TRIM(J56))=0</formula>
    </cfRule>
  </conditionalFormatting>
  <conditionalFormatting sqref="J61">
    <cfRule type="containsBlanks" dxfId="20" priority="58">
      <formula>LEN(TRIM(J61))=0</formula>
    </cfRule>
  </conditionalFormatting>
  <conditionalFormatting sqref="J68:J69">
    <cfRule type="containsBlanks" dxfId="19" priority="44">
      <formula>LEN(TRIM(J68))=0</formula>
    </cfRule>
  </conditionalFormatting>
  <conditionalFormatting sqref="J73:J78">
    <cfRule type="containsBlanks" dxfId="18" priority="30">
      <formula>LEN(TRIM(J73))=0</formula>
    </cfRule>
  </conditionalFormatting>
  <conditionalFormatting sqref="J80:J82">
    <cfRule type="containsBlanks" dxfId="17" priority="13">
      <formula>LEN(TRIM(J80))=0</formula>
    </cfRule>
  </conditionalFormatting>
  <conditionalFormatting sqref="J84:J87">
    <cfRule type="containsBlanks" dxfId="16" priority="29">
      <formula>LEN(TRIM(J84))=0</formula>
    </cfRule>
  </conditionalFormatting>
  <conditionalFormatting sqref="J89">
    <cfRule type="containsBlanks" dxfId="15" priority="11">
      <formula>LEN(TRIM(J89))=0</formula>
    </cfRule>
  </conditionalFormatting>
  <conditionalFormatting sqref="J97">
    <cfRule type="containsBlanks" dxfId="14" priority="53">
      <formula>LEN(TRIM(J97))=0</formula>
    </cfRule>
  </conditionalFormatting>
  <conditionalFormatting sqref="J109:J111">
    <cfRule type="containsBlanks" dxfId="13" priority="63">
      <formula>LEN(TRIM(J109))=0</formula>
    </cfRule>
  </conditionalFormatting>
  <conditionalFormatting sqref="J113:J117">
    <cfRule type="containsBlanks" dxfId="12" priority="66">
      <formula>LEN(TRIM(J113))=0</formula>
    </cfRule>
  </conditionalFormatting>
  <conditionalFormatting sqref="J119:J120">
    <cfRule type="containsBlanks" dxfId="11" priority="61">
      <formula>LEN(TRIM(J119))=0</formula>
    </cfRule>
  </conditionalFormatting>
  <conditionalFormatting sqref="J125:J126">
    <cfRule type="containsBlanks" dxfId="10" priority="20">
      <formula>LEN(TRIM(J125))=0</formula>
    </cfRule>
  </conditionalFormatting>
  <conditionalFormatting sqref="J128:J137">
    <cfRule type="containsBlanks" dxfId="9" priority="18">
      <formula>LEN(TRIM(J128))=0</formula>
    </cfRule>
  </conditionalFormatting>
  <conditionalFormatting sqref="J143:J145">
    <cfRule type="containsBlanks" dxfId="8" priority="23">
      <formula>LEN(TRIM(J143))=0</formula>
    </cfRule>
  </conditionalFormatting>
  <conditionalFormatting sqref="J147:J154">
    <cfRule type="containsBlanks" dxfId="7" priority="15">
      <formula>LEN(TRIM(J147))=0</formula>
    </cfRule>
  </conditionalFormatting>
  <conditionalFormatting sqref="J166:J175">
    <cfRule type="containsBlanks" dxfId="6" priority="9">
      <formula>LEN(TRIM(J166))=0</formula>
    </cfRule>
  </conditionalFormatting>
  <conditionalFormatting sqref="J177:J178">
    <cfRule type="containsBlanks" dxfId="5" priority="8">
      <formula>LEN(TRIM(J177))=0</formula>
    </cfRule>
  </conditionalFormatting>
  <conditionalFormatting sqref="J180:J183">
    <cfRule type="containsBlanks" dxfId="4" priority="46">
      <formula>LEN(TRIM(J180))=0</formula>
    </cfRule>
  </conditionalFormatting>
  <conditionalFormatting sqref="J192:J196">
    <cfRule type="containsBlanks" dxfId="3" priority="5">
      <formula>LEN(TRIM(J192))=0</formula>
    </cfRule>
  </conditionalFormatting>
  <conditionalFormatting sqref="J198:J204">
    <cfRule type="containsBlanks" dxfId="2" priority="51">
      <formula>LEN(TRIM(J198))=0</formula>
    </cfRule>
  </conditionalFormatting>
  <conditionalFormatting sqref="J205">
    <cfRule type="containsBlanks" dxfId="1" priority="3">
      <formula>LEN(TRIM(J205))=0</formula>
    </cfRule>
  </conditionalFormatting>
  <conditionalFormatting sqref="J206:J209">
    <cfRule type="containsBlanks" dxfId="0" priority="1">
      <formula>LEN(TRIM(J206))=0</formula>
    </cfRule>
  </conditionalFormatting>
  <pageMargins left="0.78749999999999998" right="0.78749999999999998" top="0.78749999999999998" bottom="1.1784722222222221" header="0.51180555555555551" footer="0.51180555555555551"/>
  <pageSetup paperSize="9" scale="51" firstPageNumber="0" fitToHeight="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12</vt:i4>
      </vt:variant>
    </vt:vector>
  </HeadingPairs>
  <TitlesOfParts>
    <vt:vector size="22" baseType="lpstr">
      <vt:lpstr>Titul</vt:lpstr>
      <vt:lpstr>Souhrnný rozpočet</vt:lpstr>
      <vt:lpstr>Technologická část</vt:lpstr>
      <vt:lpstr>Stavební část</vt:lpstr>
      <vt:lpstr>Elektro část</vt:lpstr>
      <vt:lpstr>MaR+ASŘ - sklad</vt:lpstr>
      <vt:lpstr>MaR+ASŘ - KZ</vt:lpstr>
      <vt:lpstr>REKAPITULACE LAN, PZTS+VSS</vt:lpstr>
      <vt:lpstr>LAN, PZTS+VSS</vt:lpstr>
      <vt:lpstr>EPS</vt:lpstr>
      <vt:lpstr>'LAN, PZTS+VSS'!Excel_BuiltIn_Print_Area</vt:lpstr>
      <vt:lpstr>'MaR+ASŘ - KZ'!Názvy_tisku</vt:lpstr>
      <vt:lpstr>'MaR+ASŘ - sklad'!Názvy_tisku</vt:lpstr>
      <vt:lpstr>'Souhrnný rozpočet'!Názvy_tisku</vt:lpstr>
      <vt:lpstr>'Technologická část'!Názvy_tisku</vt:lpstr>
      <vt:lpstr>'LAN, PZTS+VSS'!Oblast_tisku</vt:lpstr>
      <vt:lpstr>'MaR+ASŘ - KZ'!Oblast_tisku</vt:lpstr>
      <vt:lpstr>'MaR+ASŘ - sklad'!Oblast_tisku</vt:lpstr>
      <vt:lpstr>'Souhrnný rozpočet'!Oblast_tisku</vt:lpstr>
      <vt:lpstr>'Stavební část'!Oblast_tisku</vt:lpstr>
      <vt:lpstr>'Technologická část'!Oblast_tisku</vt:lpstr>
      <vt:lpstr>Titul!Oblast_tisku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Veselý</dc:creator>
  <cp:lastModifiedBy>Miroslav Veselý</cp:lastModifiedBy>
  <cp:lastPrinted>2025-02-03T13:26:35Z</cp:lastPrinted>
  <dcterms:created xsi:type="dcterms:W3CDTF">2025-01-31T09:46:21Z</dcterms:created>
  <dcterms:modified xsi:type="dcterms:W3CDTF">2025-02-03T14:08:00Z</dcterms:modified>
</cp:coreProperties>
</file>